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055" windowHeight="4620" activeTab="0"/>
  </bookViews>
  <sheets>
    <sheet name="Mensual" sheetId="1" r:id="rId1"/>
    <sheet name="tasa mensual" sheetId="2" r:id="rId2"/>
    <sheet name="Contabilidad" sheetId="3" r:id="rId3"/>
    <sheet name="Dividendos" sheetId="4" r:id="rId4"/>
  </sheets>
  <definedNames>
    <definedName name="_1" localSheetId="3">#REF!</definedName>
    <definedName name="_1" localSheetId="1">'tasa mensual'!#REF!</definedName>
    <definedName name="_1">#REF!</definedName>
    <definedName name="_2" localSheetId="3">#REF!</definedName>
    <definedName name="_2" localSheetId="1">'tasa mensual'!$A$29:$G$88</definedName>
    <definedName name="_2">#REF!</definedName>
    <definedName name="_Regression_Int" localSheetId="1" hidden="1">1</definedName>
    <definedName name="A_IMPRESIÓN_IM" localSheetId="3">#REF!</definedName>
    <definedName name="A_impresión_IM" localSheetId="1">'tasa mensual'!$A$93:$H$147</definedName>
    <definedName name="A_IMPRESIÓN_IM">#REF!</definedName>
    <definedName name="HTML_CodePage" hidden="1">1252</definedName>
    <definedName name="HTML_Control" localSheetId="1" hidden="1">{"'CERTIFICADO1'!$A$1:$G$221"}</definedName>
    <definedName name="HTML_Control" hidden="1">{"'CERTIFICADO1'!$A$1:$G$221"}</definedName>
    <definedName name="HTML_Description" hidden="1">""</definedName>
    <definedName name="HTML_Email" hidden="1">""</definedName>
    <definedName name="HTML_Header" hidden="1">""</definedName>
    <definedName name="HTML_LastUpdate" hidden="1">"2/07/2002"</definedName>
    <definedName name="HTML_LineAfter" hidden="1">FALSE</definedName>
    <definedName name="HTML_LineBefore" hidden="1">FALSE</definedName>
    <definedName name="HTML_Name" hidden="1">"Superintendencia Bancaria"</definedName>
    <definedName name="HTML_OBDlg2" hidden="1">TRUE</definedName>
    <definedName name="HTML_OBDlg4" hidden="1">TRUE</definedName>
    <definedName name="HTML_OS" hidden="1">0</definedName>
    <definedName name="HTML_PathFile" hidden="1">"C:\Mis documentos\Marlen\Marlen\TASASBCTELASIG\certificacion-internet\PRUEBA 1.htm"</definedName>
    <definedName name="HTML_Title" hidden="1">""</definedName>
    <definedName name="_xlnm.Print_Titles" localSheetId="1">'tasa mensual'!$1:$4</definedName>
  </definedNames>
  <calcPr fullCalcOnLoad="1"/>
</workbook>
</file>

<file path=xl/sharedStrings.xml><?xml version="1.0" encoding="utf-8"?>
<sst xmlns="http://schemas.openxmlformats.org/spreadsheetml/2006/main" count="1258" uniqueCount="513">
  <si>
    <t>VP</t>
  </si>
  <si>
    <t>Interés</t>
  </si>
  <si>
    <t>Capital</t>
  </si>
  <si>
    <t>Cuota</t>
  </si>
  <si>
    <t>Créditos</t>
  </si>
  <si>
    <t>En cada periodo posterior:</t>
  </si>
  <si>
    <t>1) Causación del Ingreso por Intereses</t>
  </si>
  <si>
    <t>2) Recibo el pago</t>
  </si>
  <si>
    <t xml:space="preserve">DIRECTOR DE INVESTIGACION Y DESARROLLO </t>
  </si>
  <si>
    <t>JORGE CASTAÑO GUTIÉRREZ</t>
  </si>
  <si>
    <t>Expedida en Bogotá D.C.</t>
  </si>
  <si>
    <t>NOTA: Para efectos probatorios, de conformidad con el artículo 029 del Decreto 19  de 2012, "las entidades legalmente obligadas para el efecto, surtirán el trámite de certificación del interés bancario corriente, la tasa de cambio representativa del mercado, el precio del oro, y demás indicadores macroeconómicos requeridos en procesos administrativos o judiciales, mediante su publicación en su respectiva página web, una vez hayan sido expedidas las respectivas certificaciones. Esta información, así como los datos históricos, mínimo de los últimos diez (10) años, debe mantenerse a disposición del público en la web para consulta permanente. Ninguna autoridad podrá exigir la presentación de estas certificaciones para adelantar procesos o actuaciones ante sus despachos, para lo cual bastará la consulta que se haga a la web de la entidad que certifica."</t>
  </si>
  <si>
    <t>0605</t>
  </si>
  <si>
    <t>2200</t>
  </si>
  <si>
    <t>0984</t>
  </si>
  <si>
    <t>0465</t>
  </si>
  <si>
    <t>2336</t>
  </si>
  <si>
    <t>0487</t>
  </si>
  <si>
    <t>0699</t>
  </si>
  <si>
    <t>0937</t>
  </si>
  <si>
    <t>0388</t>
  </si>
  <si>
    <t>2163</t>
  </si>
  <si>
    <t>1555</t>
  </si>
  <si>
    <t>1011</t>
  </si>
  <si>
    <t>0474</t>
  </si>
  <si>
    <t>2366</t>
  </si>
  <si>
    <t>1742</t>
  </si>
  <si>
    <t>1086</t>
  </si>
  <si>
    <t>0428</t>
  </si>
  <si>
    <t>MICROCREDITO</t>
  </si>
  <si>
    <t>CRÉDITO DE CONSUMO Y ORDINARIO</t>
  </si>
  <si>
    <t>HASTA</t>
  </si>
  <si>
    <t>DESDE</t>
  </si>
  <si>
    <t>INTERES ANUAL EFECTIVO</t>
  </si>
  <si>
    <t>VIGENCIA</t>
  </si>
  <si>
    <t>FECHA</t>
  </si>
  <si>
    <t>RESOLUCION</t>
  </si>
  <si>
    <t>0008</t>
  </si>
  <si>
    <t>CRÉDITO COMERCIAL Y DE CONSUMO</t>
  </si>
  <si>
    <t>CONSUMO</t>
  </si>
  <si>
    <t>COMERCIAL</t>
  </si>
  <si>
    <t xml:space="preserve"> ----</t>
  </si>
  <si>
    <t>-----</t>
  </si>
  <si>
    <t>1305</t>
  </si>
  <si>
    <t>0887</t>
  </si>
  <si>
    <t>0748</t>
  </si>
  <si>
    <t xml:space="preserve"> 31-Mar-06</t>
  </si>
  <si>
    <t>0633</t>
  </si>
  <si>
    <t xml:space="preserve"> 28-Feb-06</t>
  </si>
  <si>
    <t>0349</t>
  </si>
  <si>
    <t xml:space="preserve"> 31-Ene-06</t>
  </si>
  <si>
    <t>0206</t>
  </si>
  <si>
    <t xml:space="preserve"> 30-Dic-05</t>
  </si>
  <si>
    <t>0290</t>
  </si>
  <si>
    <t xml:space="preserve"> 30-Nov-05</t>
  </si>
  <si>
    <t xml:space="preserve"> 31-Oct-05</t>
  </si>
  <si>
    <t xml:space="preserve"> 30-Sep-05</t>
  </si>
  <si>
    <t xml:space="preserve"> 31-Ago-05</t>
  </si>
  <si>
    <t xml:space="preserve"> 29-Jul-05</t>
  </si>
  <si>
    <t>0948</t>
  </si>
  <si>
    <t>0803</t>
  </si>
  <si>
    <t>0663</t>
  </si>
  <si>
    <t>0567</t>
  </si>
  <si>
    <t>0386</t>
  </si>
  <si>
    <t>----</t>
  </si>
  <si>
    <t>0244 modif por 0266</t>
  </si>
  <si>
    <t>0257</t>
  </si>
  <si>
    <t>0155</t>
  </si>
  <si>
    <t>0068</t>
  </si>
  <si>
    <t>0881</t>
  </si>
  <si>
    <t>0772</t>
  </si>
  <si>
    <t>0636</t>
  </si>
  <si>
    <t>0521</t>
  </si>
  <si>
    <t>0195</t>
  </si>
  <si>
    <t>0069</t>
  </si>
  <si>
    <t>0966</t>
  </si>
  <si>
    <t>0847</t>
  </si>
  <si>
    <t>0726</t>
  </si>
  <si>
    <t>0585</t>
  </si>
  <si>
    <t>0476</t>
  </si>
  <si>
    <t>0366</t>
  </si>
  <si>
    <t>0239</t>
  </si>
  <si>
    <t xml:space="preserve">    ------</t>
  </si>
  <si>
    <t>0093</t>
  </si>
  <si>
    <t>0954</t>
  </si>
  <si>
    <t>0818</t>
  </si>
  <si>
    <t>------</t>
  </si>
  <si>
    <t>0670</t>
  </si>
  <si>
    <t>0669</t>
  </si>
  <si>
    <t>0537</t>
  </si>
  <si>
    <t>0536</t>
  </si>
  <si>
    <t>0427</t>
  </si>
  <si>
    <t>0426</t>
  </si>
  <si>
    <t>0320</t>
  </si>
  <si>
    <t>0319</t>
  </si>
  <si>
    <t>0203</t>
  </si>
  <si>
    <t>0202</t>
  </si>
  <si>
    <t>0091</t>
  </si>
  <si>
    <t>0090</t>
  </si>
  <si>
    <t>0849</t>
  </si>
  <si>
    <t>0848</t>
  </si>
  <si>
    <t>0665</t>
  </si>
  <si>
    <t>0664</t>
  </si>
  <si>
    <t>0513</t>
  </si>
  <si>
    <t>0512</t>
  </si>
  <si>
    <t>0344</t>
  </si>
  <si>
    <t>0343</t>
  </si>
  <si>
    <t>0166</t>
  </si>
  <si>
    <t>0165</t>
  </si>
  <si>
    <t>1001</t>
  </si>
  <si>
    <t>1000</t>
  </si>
  <si>
    <t>0821</t>
  </si>
  <si>
    <t>0820</t>
  </si>
  <si>
    <t>0593</t>
  </si>
  <si>
    <t>0592</t>
  </si>
  <si>
    <t>0387</t>
  </si>
  <si>
    <t>0276</t>
  </si>
  <si>
    <t>0275</t>
  </si>
  <si>
    <t>0238</t>
  </si>
  <si>
    <t>0237</t>
  </si>
  <si>
    <t>0094</t>
  </si>
  <si>
    <t>30-Dic-98</t>
  </si>
  <si>
    <t>2515</t>
  </si>
  <si>
    <t>2514</t>
  </si>
  <si>
    <t>30-Nov-98</t>
  </si>
  <si>
    <t>2385</t>
  </si>
  <si>
    <t>2384</t>
  </si>
  <si>
    <t>30-Oct-98</t>
  </si>
  <si>
    <t>2260</t>
  </si>
  <si>
    <t>2259</t>
  </si>
  <si>
    <t>30-Sep-98</t>
  </si>
  <si>
    <t>2119</t>
  </si>
  <si>
    <t>2118</t>
  </si>
  <si>
    <t>01-Sep-98</t>
  </si>
  <si>
    <t>31-Ago-98</t>
  </si>
  <si>
    <t>1147</t>
  </si>
  <si>
    <t>1146</t>
  </si>
  <si>
    <t>01-Ago-98</t>
  </si>
  <si>
    <t>31-Jul-98</t>
  </si>
  <si>
    <t>0995</t>
  </si>
  <si>
    <t>0994</t>
  </si>
  <si>
    <t>01-Jul-98</t>
  </si>
  <si>
    <t>30-Jun-98</t>
  </si>
  <si>
    <t>0822</t>
  </si>
  <si>
    <t>01-Jun-98</t>
  </si>
  <si>
    <t>29-May-98</t>
  </si>
  <si>
    <t>0657</t>
  </si>
  <si>
    <t>0656</t>
  </si>
  <si>
    <t>01-May-98</t>
  </si>
  <si>
    <t>30-Abr-98</t>
  </si>
  <si>
    <t>0544</t>
  </si>
  <si>
    <t>0543</t>
  </si>
  <si>
    <t>01-Abr-98</t>
  </si>
  <si>
    <t>31-Mar-98</t>
  </si>
  <si>
    <t>0404</t>
  </si>
  <si>
    <t>0403</t>
  </si>
  <si>
    <t>01-Mar-98</t>
  </si>
  <si>
    <t>27-Feb-98</t>
  </si>
  <si>
    <t>0219</t>
  </si>
  <si>
    <t>0218</t>
  </si>
  <si>
    <t>01-Feb-98</t>
  </si>
  <si>
    <t>30-Ene-98</t>
  </si>
  <si>
    <t>0096</t>
  </si>
  <si>
    <t>0095</t>
  </si>
  <si>
    <t>01-Ene-98</t>
  </si>
  <si>
    <t>31-Dic-97</t>
  </si>
  <si>
    <t>1403</t>
  </si>
  <si>
    <t>1402</t>
  </si>
  <si>
    <t>01-Dic-97</t>
  </si>
  <si>
    <t>28-Nov-97</t>
  </si>
  <si>
    <t>1252</t>
  </si>
  <si>
    <t>1251</t>
  </si>
  <si>
    <t>01-Nov-97</t>
  </si>
  <si>
    <t>31-Oct-97</t>
  </si>
  <si>
    <t>1121</t>
  </si>
  <si>
    <t>1120</t>
  </si>
  <si>
    <t>01-Oct-97</t>
  </si>
  <si>
    <t>29-Sep-97</t>
  </si>
  <si>
    <t>0968</t>
  </si>
  <si>
    <t>0967</t>
  </si>
  <si>
    <t>01-Sep-97</t>
  </si>
  <si>
    <t>29-Ago-97</t>
  </si>
  <si>
    <t>0852</t>
  </si>
  <si>
    <t>0851</t>
  </si>
  <si>
    <t>01-Jul-97</t>
  </si>
  <si>
    <t>25-Jun-97</t>
  </si>
  <si>
    <t>0634</t>
  </si>
  <si>
    <t>01-May-97</t>
  </si>
  <si>
    <t>29-Abr-97</t>
  </si>
  <si>
    <t>0419</t>
  </si>
  <si>
    <t>0420</t>
  </si>
  <si>
    <t>01-Mar-97</t>
  </si>
  <si>
    <t>26-Feb-97</t>
  </si>
  <si>
    <t>0215</t>
  </si>
  <si>
    <t>0214</t>
  </si>
  <si>
    <t>01-Ene-97</t>
  </si>
  <si>
    <t>27-Dic-96</t>
  </si>
  <si>
    <t>1824</t>
  </si>
  <si>
    <t>1825</t>
  </si>
  <si>
    <t>01-Nov-96</t>
  </si>
  <si>
    <t>31-Oct-96</t>
  </si>
  <si>
    <t>1622</t>
  </si>
  <si>
    <t>1621</t>
  </si>
  <si>
    <t>01-Sep-96</t>
  </si>
  <si>
    <t>29-Ago-96</t>
  </si>
  <si>
    <t>1389</t>
  </si>
  <si>
    <t>1390</t>
  </si>
  <si>
    <t>01-Jul-96</t>
  </si>
  <si>
    <t>28-Jun-96</t>
  </si>
  <si>
    <t>1128</t>
  </si>
  <si>
    <t>1127</t>
  </si>
  <si>
    <t>01-May-96</t>
  </si>
  <si>
    <t>30-Abr-96</t>
  </si>
  <si>
    <t>0844</t>
  </si>
  <si>
    <t>0843</t>
  </si>
  <si>
    <t>01-Mar-96</t>
  </si>
  <si>
    <t>29-Feb-96</t>
  </si>
  <si>
    <t>0314</t>
  </si>
  <si>
    <t>0313</t>
  </si>
  <si>
    <t>01-Ene-96</t>
  </si>
  <si>
    <t>28-Dic-95</t>
  </si>
  <si>
    <t>3171</t>
  </si>
  <si>
    <t>3170</t>
  </si>
  <si>
    <t>01-Nov-95</t>
  </si>
  <si>
    <t>30-Oct-95</t>
  </si>
  <si>
    <t>2573</t>
  </si>
  <si>
    <t>2572</t>
  </si>
  <si>
    <t>01-Sep-95</t>
  </si>
  <si>
    <t>30-Ago-95</t>
  </si>
  <si>
    <t>2025</t>
  </si>
  <si>
    <t>2024</t>
  </si>
  <si>
    <t>01-Jul-95</t>
  </si>
  <si>
    <t>27-Jun-95</t>
  </si>
  <si>
    <t>1419</t>
  </si>
  <si>
    <t>1418</t>
  </si>
  <si>
    <t>43.86%</t>
  </si>
  <si>
    <t>30-Jun-95</t>
  </si>
  <si>
    <t>01-May-95</t>
  </si>
  <si>
    <t>28-Abr-95</t>
  </si>
  <si>
    <t>0878</t>
  </si>
  <si>
    <t>42.45%</t>
  </si>
  <si>
    <t>0879</t>
  </si>
  <si>
    <t>43.71%</t>
  </si>
  <si>
    <t>30-Abr-95</t>
  </si>
  <si>
    <t>01-Mar-95</t>
  </si>
  <si>
    <t>28-Feb-95</t>
  </si>
  <si>
    <t>0337</t>
  </si>
  <si>
    <t>42.74%</t>
  </si>
  <si>
    <t>0338</t>
  </si>
  <si>
    <t>41.70%</t>
  </si>
  <si>
    <t>01-Ene-95</t>
  </si>
  <si>
    <t>27-Dic-94</t>
  </si>
  <si>
    <t>2932</t>
  </si>
  <si>
    <t>40.12%</t>
  </si>
  <si>
    <t>2931</t>
  </si>
  <si>
    <t>40.46%</t>
  </si>
  <si>
    <t>31-Dic-94</t>
  </si>
  <si>
    <t>01-Nov-94</t>
  </si>
  <si>
    <t>31-Oct-94</t>
  </si>
  <si>
    <t>2351</t>
  </si>
  <si>
    <t>38.76%</t>
  </si>
  <si>
    <t>2350</t>
  </si>
  <si>
    <t>39.03%</t>
  </si>
  <si>
    <t>01-Sep-94</t>
  </si>
  <si>
    <t>29-Ago-94</t>
  </si>
  <si>
    <t>1836</t>
  </si>
  <si>
    <t>36.89%</t>
  </si>
  <si>
    <t>1835</t>
  </si>
  <si>
    <t>38.46%</t>
  </si>
  <si>
    <t>31-Ago-94</t>
  </si>
  <si>
    <t>01-Jul-94</t>
  </si>
  <si>
    <t>24-Jun-94</t>
  </si>
  <si>
    <t>1299</t>
  </si>
  <si>
    <t>36.25%</t>
  </si>
  <si>
    <t>1301</t>
  </si>
  <si>
    <t>38.12%</t>
  </si>
  <si>
    <t>30-Jun-94</t>
  </si>
  <si>
    <t>01-May-94</t>
  </si>
  <si>
    <t>29-Abr-94</t>
  </si>
  <si>
    <t>0780</t>
  </si>
  <si>
    <t>36.13%</t>
  </si>
  <si>
    <t>0779</t>
  </si>
  <si>
    <t>37.33%</t>
  </si>
  <si>
    <t>30-Abr-94</t>
  </si>
  <si>
    <t>01-Mar-94</t>
  </si>
  <si>
    <t>25-Feb-94</t>
  </si>
  <si>
    <t>0192</t>
  </si>
  <si>
    <t>35.42%</t>
  </si>
  <si>
    <t>0191</t>
  </si>
  <si>
    <t>37.37%</t>
  </si>
  <si>
    <t>28-Feb-94</t>
  </si>
  <si>
    <t>01-Ene-94</t>
  </si>
  <si>
    <t>29-Dic-93</t>
  </si>
  <si>
    <t>4458</t>
  </si>
  <si>
    <t>35.02%</t>
  </si>
  <si>
    <t>4457</t>
  </si>
  <si>
    <t>37.89%</t>
  </si>
  <si>
    <t>31-Dic-93</t>
  </si>
  <si>
    <t>01-Nov-93</t>
  </si>
  <si>
    <t>28-Oct-93</t>
  </si>
  <si>
    <t>3543</t>
  </si>
  <si>
    <t>35.87%</t>
  </si>
  <si>
    <t>3542</t>
  </si>
  <si>
    <t>37.60%</t>
  </si>
  <si>
    <t>31-Oct-93</t>
  </si>
  <si>
    <t>01-Sep-93</t>
  </si>
  <si>
    <t>31-Ago-93</t>
  </si>
  <si>
    <t>2881</t>
  </si>
  <si>
    <t>35.66%</t>
  </si>
  <si>
    <t>2880</t>
  </si>
  <si>
    <t>37.51%</t>
  </si>
  <si>
    <t>01-Jul-93</t>
  </si>
  <si>
    <t>30-Jun-93</t>
  </si>
  <si>
    <t>2151</t>
  </si>
  <si>
    <t>35.43%</t>
  </si>
  <si>
    <t>2150</t>
  </si>
  <si>
    <t>37.25%</t>
  </si>
  <si>
    <t>01-May-93</t>
  </si>
  <si>
    <t>27-Abr-93</t>
  </si>
  <si>
    <t>1300</t>
  </si>
  <si>
    <t>35.10%</t>
  </si>
  <si>
    <t>36.36%</t>
  </si>
  <si>
    <t>30-Abr-93</t>
  </si>
  <si>
    <t>01-Mar-93</t>
  </si>
  <si>
    <t>26-Feb-93</t>
  </si>
  <si>
    <t>0627</t>
  </si>
  <si>
    <t>34.74%</t>
  </si>
  <si>
    <t>0626</t>
  </si>
  <si>
    <t>36.23%</t>
  </si>
  <si>
    <t>28-Feb-93</t>
  </si>
  <si>
    <t>01-Ene-93</t>
  </si>
  <si>
    <t>29-Dic-92</t>
  </si>
  <si>
    <t>5394</t>
  </si>
  <si>
    <t>34.39%</t>
  </si>
  <si>
    <t>5393</t>
  </si>
  <si>
    <t>35.27%</t>
  </si>
  <si>
    <t>31-Dic-92</t>
  </si>
  <si>
    <t>01-Nov-92</t>
  </si>
  <si>
    <t>29-Oct-92</t>
  </si>
  <si>
    <t>4488</t>
  </si>
  <si>
    <t>32.15%</t>
  </si>
  <si>
    <t>4487</t>
  </si>
  <si>
    <t>34.33%</t>
  </si>
  <si>
    <t>31-Oct-92</t>
  </si>
  <si>
    <t>31-Ags-92</t>
  </si>
  <si>
    <t>3424</t>
  </si>
  <si>
    <t>3423</t>
  </si>
  <si>
    <t>41.23%</t>
  </si>
  <si>
    <t>30-Ags-92</t>
  </si>
  <si>
    <t>01-Jul-92</t>
  </si>
  <si>
    <t>30-Jun-92</t>
  </si>
  <si>
    <t>2568</t>
  </si>
  <si>
    <t>38.18%</t>
  </si>
  <si>
    <t>2567</t>
  </si>
  <si>
    <t>42.60%</t>
  </si>
  <si>
    <t>30-Abr-92</t>
  </si>
  <si>
    <t>1542</t>
  </si>
  <si>
    <t>38.47%</t>
  </si>
  <si>
    <t>1541</t>
  </si>
  <si>
    <t>45.24%</t>
  </si>
  <si>
    <t>29-Abr-92</t>
  </si>
  <si>
    <t>28-Feb-92</t>
  </si>
  <si>
    <t>27-Feb-92</t>
  </si>
  <si>
    <t>735</t>
  </si>
  <si>
    <t>42.41%</t>
  </si>
  <si>
    <t>734</t>
  </si>
  <si>
    <t>36.41%</t>
  </si>
  <si>
    <t>01-Mar-91</t>
  </si>
  <si>
    <t>28-Feb-91</t>
  </si>
  <si>
    <t>715</t>
  </si>
  <si>
    <t>43.90%</t>
  </si>
  <si>
    <t>714</t>
  </si>
  <si>
    <t>34.27%</t>
  </si>
  <si>
    <t>25-May-90</t>
  </si>
  <si>
    <t>1851</t>
  </si>
  <si>
    <t>41.98%</t>
  </si>
  <si>
    <t>1850</t>
  </si>
  <si>
    <t>36.15%</t>
  </si>
  <si>
    <t>24-May-90</t>
  </si>
  <si>
    <t>03-May-89</t>
  </si>
  <si>
    <t>1361</t>
  </si>
  <si>
    <t>1360</t>
  </si>
  <si>
    <t>39.86%</t>
  </si>
  <si>
    <t>02-May-89</t>
  </si>
  <si>
    <t>20-May-88</t>
  </si>
  <si>
    <t>1701</t>
  </si>
  <si>
    <t>34.04%</t>
  </si>
  <si>
    <t>1700</t>
  </si>
  <si>
    <t>19-May-88</t>
  </si>
  <si>
    <t>26-May-87</t>
  </si>
  <si>
    <t>22-May-87</t>
  </si>
  <si>
    <t>1901</t>
  </si>
  <si>
    <t>32.52%</t>
  </si>
  <si>
    <t>1900</t>
  </si>
  <si>
    <t>41.12%</t>
  </si>
  <si>
    <t>25-May-87</t>
  </si>
  <si>
    <t>26-Mar-86</t>
  </si>
  <si>
    <t>27-Feb-86</t>
  </si>
  <si>
    <t>1375</t>
  </si>
  <si>
    <t>33.81%</t>
  </si>
  <si>
    <t>1374</t>
  </si>
  <si>
    <t>42.66%</t>
  </si>
  <si>
    <t>25-Mar-86</t>
  </si>
  <si>
    <t>16-Oct-84</t>
  </si>
  <si>
    <t>03-Oct-84</t>
  </si>
  <si>
    <t>4816</t>
  </si>
  <si>
    <t>33.60%</t>
  </si>
  <si>
    <t>4815</t>
  </si>
  <si>
    <t>32.00%</t>
  </si>
  <si>
    <t>15-Oct-84</t>
  </si>
  <si>
    <t>01-Feb-81</t>
  </si>
  <si>
    <t>06-Abr-81</t>
  </si>
  <si>
    <t>1768</t>
  </si>
  <si>
    <t>18.00%</t>
  </si>
  <si>
    <t>24-Jul-81</t>
  </si>
  <si>
    <t>4037</t>
  </si>
  <si>
    <t>23-Jul-81</t>
  </si>
  <si>
    <t>28-Ags-80</t>
  </si>
  <si>
    <t>4422</t>
  </si>
  <si>
    <t>27-Ags-80</t>
  </si>
  <si>
    <t>06-Mar-79</t>
  </si>
  <si>
    <t>1068</t>
  </si>
  <si>
    <t>05-Mar-79</t>
  </si>
  <si>
    <t>13-Jul-78</t>
  </si>
  <si>
    <t>1800</t>
  </si>
  <si>
    <t>12-Jul-78</t>
  </si>
  <si>
    <t>28-Jun-77</t>
  </si>
  <si>
    <t>2087</t>
  </si>
  <si>
    <t>27-Jun-77</t>
  </si>
  <si>
    <t>23-Jun-76</t>
  </si>
  <si>
    <t>1487</t>
  </si>
  <si>
    <t>16.00%</t>
  </si>
  <si>
    <t>22-Jun-76</t>
  </si>
  <si>
    <t>23-Jun-75</t>
  </si>
  <si>
    <t>1472</t>
  </si>
  <si>
    <t>22-Jun-75</t>
  </si>
  <si>
    <t>12-Mar-74</t>
  </si>
  <si>
    <t>699</t>
  </si>
  <si>
    <t>14.00%</t>
  </si>
  <si>
    <t>11-Mar-74</t>
  </si>
  <si>
    <t>31-Jul-73</t>
  </si>
  <si>
    <t>2190</t>
  </si>
  <si>
    <t>30-Jul-73</t>
  </si>
  <si>
    <t>10-Feb-72</t>
  </si>
  <si>
    <t>290</t>
  </si>
  <si>
    <t>09-Feb-72</t>
  </si>
  <si>
    <t>29-Oct-71</t>
  </si>
  <si>
    <t>2865</t>
  </si>
  <si>
    <t>CORRIENTE</t>
  </si>
  <si>
    <t>CREDITOS ORDINARIOS LIBRE ASIGNACION</t>
  </si>
  <si>
    <t>BANCARIO CORRIENTE</t>
  </si>
  <si>
    <t>CERTIFICA</t>
  </si>
  <si>
    <t>En uso de sus facultades legales y en especial de las conferidas en el numeral 8 del artículo 11.2.1.4.3 del Decreto 2555 de 2010, en concordancia con la Resolución 0416 de 2006, el artículo 11.2.5.1.1 del Decreto 2555 de 2010, el artículo 98 del Decreto 2150 de 1995 y el artículo 884 del Código de Comercio.</t>
  </si>
  <si>
    <t>Meses faltantes</t>
  </si>
  <si>
    <t>Registro abreviado:</t>
  </si>
  <si>
    <t>Registro en extenso:</t>
  </si>
  <si>
    <t>Tasa</t>
  </si>
  <si>
    <t>Tasa anual</t>
  </si>
  <si>
    <t>tasa mensual</t>
  </si>
  <si>
    <t>Valor presente</t>
  </si>
  <si>
    <t>Flujo</t>
  </si>
  <si>
    <t>Plazo</t>
  </si>
  <si>
    <t>Diferencia</t>
  </si>
  <si>
    <t>Nominal</t>
  </si>
  <si>
    <t>Flujo:</t>
  </si>
  <si>
    <t>Pérdida</t>
  </si>
  <si>
    <t>Ingresos por interés</t>
  </si>
  <si>
    <t>1365007-97</t>
  </si>
  <si>
    <t>4210-97</t>
  </si>
  <si>
    <t>520590-97</t>
  </si>
  <si>
    <t xml:space="preserve">Efectivo </t>
  </si>
  <si>
    <t xml:space="preserve">Débitos </t>
  </si>
  <si>
    <t>CXC a empleados</t>
  </si>
  <si>
    <t>Componente financiero no devengado</t>
  </si>
  <si>
    <t>Pesentación ECSF</t>
  </si>
  <si>
    <t>Efectivo</t>
  </si>
  <si>
    <t>134510-97</t>
  </si>
  <si>
    <t>Análisis al 31 de diciembre de 2013</t>
  </si>
  <si>
    <t>Saldo local de la cuenta por cobrar:</t>
  </si>
  <si>
    <t>Valor Presente:</t>
  </si>
  <si>
    <t>Valor nominal</t>
  </si>
  <si>
    <t>Saldo NIIF</t>
  </si>
  <si>
    <t>Por suma:</t>
  </si>
  <si>
    <t>Diferencia:</t>
  </si>
  <si>
    <t>Registro contable</t>
  </si>
  <si>
    <t>Cuenta</t>
  </si>
  <si>
    <t>Concepto</t>
  </si>
  <si>
    <t>Débito</t>
  </si>
  <si>
    <t>Crédito</t>
  </si>
  <si>
    <t>3705-97</t>
  </si>
  <si>
    <t>Utilidades retenidas</t>
  </si>
  <si>
    <t>Presentación en el Estado de Situación Financiera de Apertura (se presenta por el Neto, es decir por su valor presente)</t>
  </si>
  <si>
    <t>Valor presente (neto)</t>
  </si>
  <si>
    <t>Utilidades del periodo</t>
  </si>
  <si>
    <t>Dividendos por pagar</t>
  </si>
  <si>
    <t>Componente financiero no causado</t>
  </si>
  <si>
    <t>Ingresos por préstamos sin intereses</t>
  </si>
  <si>
    <t>Gasto por beneficios a empleados</t>
  </si>
  <si>
    <t>Gastos por interés</t>
  </si>
  <si>
    <t>Intereses "por pagar"</t>
  </si>
  <si>
    <t>530520-97</t>
  </si>
  <si>
    <t>2371-97</t>
  </si>
  <si>
    <t>23XX-97</t>
  </si>
  <si>
    <t>Ejercicio de intereses presuntivos préstamos a empleados. Por: Juan Fernando Mejía (jmejia@globalcontable.com)</t>
  </si>
  <si>
    <t>1365007-98</t>
  </si>
  <si>
    <t>Pesentación ESF</t>
  </si>
  <si>
    <t>Registro abreviado esperando a que me pague:</t>
  </si>
  <si>
    <t>Ajuste:</t>
  </si>
  <si>
    <t>Registro en extenso: causar el interés incluso ANTES de que me pague.</t>
  </si>
  <si>
    <t>Intereses "por cobrar" presuntivo</t>
  </si>
  <si>
    <t>Ingresos interés presuntivo</t>
  </si>
  <si>
    <t>1192</t>
  </si>
  <si>
    <t>1779</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</si>
</sst>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_)"/>
    <numFmt numFmtId="165" formatCode="0.000%"/>
    <numFmt numFmtId="166" formatCode="0.0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58">
    <font>
      <sz val="11"/>
      <color theme="1"/>
      <name val="Calibri"/>
      <family val="2"/>
    </font>
    <font>
      <sz val="11"/>
      <color indexed="8"/>
      <name val="Calibri"/>
      <family val="2"/>
    </font>
    <font>
      <sz val="12"/>
      <name val="Helv"/>
      <family val="0"/>
    </font>
    <font>
      <sz val="12"/>
      <name val="Arial"/>
      <family val="2"/>
    </font>
    <font>
      <sz val="10"/>
      <name val="Arial"/>
      <family val="2"/>
    </font>
    <font>
      <b/>
      <sz val="10"/>
      <name val="Arial"/>
      <family val="2"/>
    </font>
    <font>
      <b/>
      <sz val="12"/>
      <name val="Arial"/>
      <family val="2"/>
    </font>
    <font>
      <sz val="10"/>
      <color indexed="8"/>
      <name val="Arial"/>
      <family val="2"/>
    </font>
    <font>
      <b/>
      <sz val="12"/>
      <name val="Helv"/>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1"/>
      <color indexed="60"/>
      <name val="Calibri"/>
      <family val="2"/>
    </font>
    <font>
      <u val="singleAccounting"/>
      <sz val="11"/>
      <color indexed="8"/>
      <name val="Calibri"/>
      <family val="2"/>
    </font>
    <font>
      <b/>
      <sz val="11"/>
      <color indexed="17"/>
      <name val="Calibri"/>
      <family val="2"/>
    </font>
    <font>
      <b/>
      <sz val="10"/>
      <color indexed="9"/>
      <name val="Arial"/>
      <family val="2"/>
    </font>
    <font>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1"/>
      <color rgb="FFC00000"/>
      <name val="Calibri"/>
      <family val="2"/>
    </font>
    <font>
      <b/>
      <sz val="11"/>
      <color rgb="FFC00000"/>
      <name val="Calibri"/>
      <family val="2"/>
    </font>
    <font>
      <u val="singleAccounting"/>
      <sz val="11"/>
      <color theme="1"/>
      <name val="Calibri"/>
      <family val="2"/>
    </font>
    <font>
      <b/>
      <sz val="11"/>
      <color rgb="FF00B050"/>
      <name val="Calibri"/>
      <family val="2"/>
    </font>
    <font>
      <b/>
      <sz val="10"/>
      <color theme="0"/>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theme="0" tint="-0.3499799966812134"/>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theme="3"/>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right style="thin"/>
      <top style="thin">
        <color indexed="8"/>
      </top>
      <bottom style="thin">
        <color indexed="8"/>
      </bottom>
    </border>
    <border>
      <left style="thin"/>
      <right style="thin"/>
      <top style="thin">
        <color indexed="8"/>
      </top>
      <bottom/>
    </border>
    <border>
      <left style="dashed"/>
      <right style="dashed"/>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double">
        <color indexed="8"/>
      </top>
      <bottom/>
    </border>
    <border>
      <left/>
      <right style="thin">
        <color indexed="8"/>
      </right>
      <top style="double">
        <color indexed="8"/>
      </top>
      <bottom/>
    </border>
    <border>
      <left/>
      <right/>
      <top style="double">
        <color indexed="8"/>
      </top>
      <bottom/>
    </border>
    <border>
      <left/>
      <right style="double">
        <color indexed="8"/>
      </right>
      <top style="double">
        <color indexed="8"/>
      </top>
      <bottom/>
    </border>
    <border>
      <left style="double">
        <color indexed="8"/>
      </left>
      <right style="thin">
        <color indexed="8"/>
      </right>
      <top/>
      <bottom/>
    </border>
    <border>
      <left/>
      <right style="thin">
        <color indexed="8"/>
      </right>
      <top/>
      <bottom/>
    </border>
    <border>
      <left style="double">
        <color indexed="8"/>
      </left>
      <right style="thin">
        <color indexed="8"/>
      </right>
      <top style="thin">
        <color indexed="8"/>
      </top>
      <bottom style="thin">
        <color indexed="8"/>
      </bottom>
    </border>
    <border>
      <left/>
      <right/>
      <top style="thin">
        <color indexed="8"/>
      </top>
      <bottom style="thin">
        <color indexed="8"/>
      </bottom>
    </border>
    <border>
      <left style="double">
        <color indexed="8"/>
      </left>
      <right/>
      <top style="thin">
        <color indexed="8"/>
      </top>
      <bottom style="thin">
        <color indexed="8"/>
      </bottom>
    </border>
    <border>
      <left style="double">
        <color indexed="8"/>
      </left>
      <right/>
      <top style="thin">
        <color indexed="8"/>
      </top>
      <bottom/>
    </border>
    <border>
      <left style="thin">
        <color indexed="8"/>
      </left>
      <right style="thin">
        <color indexed="8"/>
      </right>
      <top style="thin">
        <color indexed="8"/>
      </top>
      <bottom/>
    </border>
    <border>
      <left style="thin">
        <color indexed="8"/>
      </left>
      <right style="double">
        <color indexed="8"/>
      </right>
      <top style="thin">
        <color indexed="8"/>
      </top>
      <bottom/>
    </border>
    <border>
      <left style="thin"/>
      <right style="double"/>
      <top style="thin">
        <color indexed="8"/>
      </top>
      <bottom style="thin">
        <color indexed="8"/>
      </bottom>
    </border>
    <border>
      <left/>
      <right style="double"/>
      <top style="thin">
        <color indexed="8"/>
      </top>
      <bottom style="thin">
        <color indexed="8"/>
      </bottom>
    </border>
    <border>
      <left style="double">
        <color indexed="8"/>
      </left>
      <right style="thin"/>
      <top style="thin">
        <color indexed="8"/>
      </top>
      <bottom style="thin">
        <color indexed="8"/>
      </bottom>
    </border>
    <border>
      <left style="thin">
        <color indexed="8"/>
      </left>
      <right style="double"/>
      <top style="thin">
        <color indexed="8"/>
      </top>
      <bottom style="thin">
        <color indexed="8"/>
      </bottom>
    </border>
    <border>
      <left style="thin"/>
      <right style="thin">
        <color indexed="8"/>
      </right>
      <top style="thin">
        <color indexed="8"/>
      </top>
      <bottom style="thin">
        <color indexed="8"/>
      </bottom>
    </border>
    <border>
      <left style="thin"/>
      <right style="double">
        <color indexed="8"/>
      </right>
      <top style="thin">
        <color indexed="8"/>
      </top>
      <bottom style="thin">
        <color indexed="8"/>
      </bottom>
    </border>
    <border>
      <left style="double">
        <color indexed="8"/>
      </left>
      <right style="thin"/>
      <top style="thin">
        <color indexed="8"/>
      </top>
      <bottom/>
    </border>
    <border>
      <left style="thin"/>
      <right style="double">
        <color indexed="8"/>
      </right>
      <top style="thin">
        <color indexed="8"/>
      </top>
      <bottom/>
    </border>
    <border>
      <left style="double"/>
      <right style="thin"/>
      <top style="thin">
        <color indexed="8"/>
      </top>
      <bottom style="thin">
        <color indexed="8"/>
      </bottom>
    </border>
    <border>
      <left style="double"/>
      <right style="thin"/>
      <top style="thin">
        <color indexed="8"/>
      </top>
      <bottom style="double"/>
    </border>
    <border>
      <left style="thin"/>
      <right style="thin"/>
      <top style="thin">
        <color indexed="8"/>
      </top>
      <bottom style="double"/>
    </border>
    <border>
      <left/>
      <right/>
      <top style="thin">
        <color indexed="8"/>
      </top>
      <bottom style="double"/>
    </border>
    <border>
      <left style="thin"/>
      <right style="double"/>
      <top style="thin">
        <color indexed="8"/>
      </top>
      <bottom style="double"/>
    </border>
    <border>
      <left/>
      <right style="thin">
        <color indexed="8"/>
      </right>
      <top style="thin">
        <color indexed="8"/>
      </top>
      <bottom/>
    </border>
    <border>
      <left/>
      <right style="double">
        <color indexed="8"/>
      </right>
      <top style="thin">
        <color indexed="8"/>
      </top>
      <bottom/>
    </border>
    <border>
      <left style="thin"/>
      <right style="thin">
        <color indexed="8"/>
      </right>
      <top/>
      <bottom/>
    </border>
    <border>
      <left/>
      <right style="double">
        <color indexed="8"/>
      </right>
      <top/>
      <bottom/>
    </border>
    <border>
      <left style="double">
        <color indexed="8"/>
      </left>
      <right style="thin">
        <color indexed="8"/>
      </right>
      <top style="thin">
        <color indexed="8"/>
      </top>
      <bottom style="double">
        <color indexed="8"/>
      </bottom>
    </border>
    <border>
      <left style="thin"/>
      <right style="thin"/>
      <top style="thin"/>
      <bottom style="double"/>
    </border>
    <border>
      <left/>
      <right/>
      <top style="thin"/>
      <bottom style="double"/>
    </border>
    <border>
      <left style="thin"/>
      <right style="thin">
        <color indexed="8"/>
      </right>
      <top style="thin"/>
      <bottom style="double"/>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top style="double">
        <color indexed="8"/>
      </top>
      <bottom style="thin"/>
    </border>
    <border>
      <left/>
      <right/>
      <top style="double">
        <color indexed="8"/>
      </top>
      <bottom style="thin"/>
    </border>
    <border>
      <left/>
      <right style="double">
        <color indexed="8"/>
      </right>
      <top style="double">
        <color indexed="8"/>
      </top>
      <bottom style="thin"/>
    </border>
    <border>
      <left/>
      <right/>
      <top style="thin">
        <color indexed="8"/>
      </top>
      <bottom/>
    </border>
    <border>
      <left style="thin"/>
      <right style="thin">
        <color indexed="8"/>
      </right>
      <top style="thin">
        <color indexed="8"/>
      </top>
      <bottom/>
    </border>
    <border>
      <left style="double"/>
      <right style="thin">
        <color indexed="8"/>
      </right>
      <top style="double"/>
      <bottom/>
    </border>
    <border>
      <left/>
      <right style="thin">
        <color indexed="8"/>
      </right>
      <top style="double"/>
      <bottom/>
    </border>
    <border>
      <left/>
      <right/>
      <top style="double"/>
      <bottom/>
    </border>
    <border>
      <left style="thin">
        <color indexed="8"/>
      </left>
      <right/>
      <top style="double"/>
      <bottom style="thin"/>
    </border>
    <border>
      <left/>
      <right/>
      <top style="double"/>
      <bottom style="thin"/>
    </border>
    <border>
      <left/>
      <right style="double">
        <color indexed="8"/>
      </right>
      <top style="double"/>
      <bottom style="thin"/>
    </border>
    <border>
      <left/>
      <right style="medium"/>
      <top style="medium"/>
      <bottom/>
    </border>
    <border>
      <left style="double"/>
      <right style="thin">
        <color indexed="8"/>
      </right>
      <top/>
      <bottom/>
    </border>
    <border>
      <left/>
      <right style="medium"/>
      <top/>
      <bottom/>
    </border>
    <border>
      <left style="double"/>
      <right style="thin">
        <color indexed="8"/>
      </right>
      <top style="thin">
        <color indexed="8"/>
      </top>
      <bottom/>
    </border>
    <border>
      <left style="thin"/>
      <right style="thin"/>
      <top style="thin"/>
      <bottom/>
    </border>
    <border>
      <left/>
      <right/>
      <top style="thin"/>
      <bottom/>
    </border>
    <border>
      <left style="thin"/>
      <right style="thin">
        <color indexed="8"/>
      </right>
      <top style="thin"/>
      <bottom style="thin"/>
    </border>
    <border>
      <left style="double"/>
      <right/>
      <top/>
      <bottom/>
    </border>
    <border>
      <left/>
      <right style="double"/>
      <top style="thin"/>
      <bottom/>
    </border>
    <border>
      <left style="double"/>
      <right style="thin"/>
      <top style="thin"/>
      <bottom style="thin"/>
    </border>
    <border>
      <left style="thin"/>
      <right style="thin"/>
      <top style="thin"/>
      <bottom style="thin"/>
    </border>
    <border>
      <left/>
      <right style="thin"/>
      <top style="thin"/>
      <bottom style="thin"/>
    </border>
    <border>
      <left style="thin"/>
      <right style="double">
        <color indexed="8"/>
      </right>
      <top style="thin"/>
      <bottom style="thin"/>
    </border>
    <border>
      <left style="double"/>
      <right style="thin"/>
      <top/>
      <bottom/>
    </border>
    <border>
      <left style="thin"/>
      <right style="thin"/>
      <top/>
      <bottom/>
    </border>
    <border>
      <left/>
      <right style="thin"/>
      <top/>
      <bottom/>
    </border>
    <border>
      <left style="thin"/>
      <right style="double">
        <color indexed="8"/>
      </right>
      <top/>
      <bottom/>
    </border>
    <border>
      <left style="thin"/>
      <right style="double">
        <color indexed="8"/>
      </right>
      <top style="thin"/>
      <bottom style="thin">
        <color indexed="8"/>
      </bottom>
    </border>
    <border>
      <left style="double"/>
      <right style="thin">
        <color indexed="8"/>
      </right>
      <top style="thin">
        <color indexed="8"/>
      </top>
      <bottom style="thin">
        <color indexed="8"/>
      </bottom>
    </border>
    <border>
      <left/>
      <right style="double">
        <color indexed="8"/>
      </right>
      <top style="thin">
        <color indexed="8"/>
      </top>
      <bottom style="thin">
        <color indexed="8"/>
      </bottom>
    </border>
    <border>
      <left style="thin">
        <color indexed="8"/>
      </left>
      <right style="double">
        <color indexed="8"/>
      </right>
      <top/>
      <bottom/>
    </border>
    <border>
      <left style="thin">
        <color indexed="8"/>
      </left>
      <right style="thin">
        <color indexed="8"/>
      </right>
      <top/>
      <bottom/>
    </border>
    <border>
      <left style="thin">
        <color indexed="8"/>
      </left>
      <right style="thin">
        <color indexed="8"/>
      </right>
      <top style="thin"/>
      <bottom/>
    </border>
    <border>
      <left style="double">
        <color indexed="8"/>
      </left>
      <right/>
      <top/>
      <bottom/>
    </border>
    <border>
      <left style="thin">
        <color indexed="8"/>
      </left>
      <right/>
      <top/>
      <bottom/>
    </border>
    <border>
      <left style="double"/>
      <right style="thin">
        <color indexed="8"/>
      </right>
      <top style="thin"/>
      <bottom/>
    </border>
    <border>
      <left style="thin">
        <color indexed="8"/>
      </left>
      <right style="thin">
        <color indexed="8"/>
      </right>
      <top style="thin"/>
      <bottom style="thin"/>
    </border>
    <border>
      <left style="thin"/>
      <right style="double"/>
      <top style="thin"/>
      <bottom style="thin">
        <color indexed="8"/>
      </bottom>
    </border>
    <border>
      <left style="double"/>
      <right style="thin"/>
      <top style="thin"/>
      <bottom/>
    </border>
    <border>
      <left style="thin">
        <color indexed="8"/>
      </left>
      <right style="thin"/>
      <top style="thin">
        <color indexed="8"/>
      </top>
      <bottom/>
    </border>
    <border>
      <left style="thin"/>
      <right style="double"/>
      <top style="thin">
        <color indexed="8"/>
      </top>
      <bottom/>
    </border>
    <border>
      <left style="thin">
        <color indexed="8"/>
      </left>
      <right style="thin"/>
      <top style="thin"/>
      <bottom style="thin"/>
    </border>
    <border>
      <left style="thin"/>
      <right style="double"/>
      <top style="thin"/>
      <bottom style="thin"/>
    </border>
    <border>
      <left style="thin"/>
      <right style="thin">
        <color indexed="8"/>
      </right>
      <top style="thin"/>
      <bottom/>
    </border>
    <border>
      <left style="thin">
        <color indexed="8"/>
      </left>
      <right style="thin"/>
      <top style="thin"/>
      <bottom/>
    </border>
    <border>
      <left style="thin"/>
      <right style="double"/>
      <top style="thin"/>
      <bottom/>
    </border>
    <border>
      <left style="thin">
        <color indexed="8"/>
      </left>
      <right style="thin">
        <color indexed="8"/>
      </right>
      <top style="thin"/>
      <bottom style="double"/>
    </border>
    <border>
      <left style="thin">
        <color indexed="8"/>
      </left>
      <right style="thin"/>
      <top style="thin"/>
      <bottom style="double"/>
    </border>
    <border>
      <left style="thin"/>
      <right style="double"/>
      <top style="thin"/>
      <bottom style="double"/>
    </border>
    <border>
      <left style="thin">
        <color indexed="8"/>
      </left>
      <right style="thin"/>
      <top/>
      <bottom/>
    </border>
    <border>
      <left style="thin">
        <color indexed="8"/>
      </left>
      <right style="double">
        <color indexed="8"/>
      </right>
      <top style="thin"/>
      <bottom style="thin"/>
    </border>
    <border>
      <left style="thin">
        <color indexed="8"/>
      </left>
      <right/>
      <top style="thin">
        <color indexed="8"/>
      </top>
      <bottom style="double">
        <color indexed="8"/>
      </bottom>
    </border>
    <border>
      <left/>
      <right style="thin">
        <color indexed="8"/>
      </right>
      <top style="thin">
        <color indexed="8"/>
      </top>
      <bottom style="double">
        <color indexed="8"/>
      </bottom>
    </border>
    <border>
      <left style="thin">
        <color indexed="8"/>
      </left>
      <right/>
      <top/>
      <bottom style="thin">
        <color indexed="8"/>
      </bottom>
    </border>
    <border>
      <left/>
      <right style="thin">
        <color indexed="8"/>
      </right>
      <top/>
      <bottom style="thin">
        <color indexed="8"/>
      </bottom>
    </border>
    <border>
      <left style="thin">
        <color indexed="8"/>
      </left>
      <right/>
      <top style="thin">
        <color indexed="8"/>
      </top>
      <bottom/>
    </border>
    <border>
      <left style="thin"/>
      <right/>
      <top style="thin"/>
      <bottom style="thin"/>
    </border>
    <border>
      <left style="thin"/>
      <right/>
      <top/>
      <bottom/>
    </border>
    <border>
      <left style="thin"/>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bottom style="thin"/>
    </border>
    <border>
      <left style="thin">
        <color indexed="8"/>
      </left>
      <right style="thin">
        <color indexed="8"/>
      </right>
      <top/>
      <bottom style="thin">
        <color indexed="8"/>
      </bottom>
    </border>
    <border>
      <left style="thin">
        <color indexed="8"/>
      </left>
      <right style="double">
        <color indexed="8"/>
      </right>
      <top/>
      <bottom style="thin">
        <color indexed="8"/>
      </bottom>
    </border>
    <border>
      <left style="double"/>
      <right style="thin"/>
      <top style="thin"/>
      <bottom style="double"/>
    </border>
    <border>
      <left style="thin"/>
      <right>
        <color indexed="63"/>
      </right>
      <top style="thin"/>
      <bottom style="double"/>
    </border>
    <border>
      <left>
        <color indexed="63"/>
      </left>
      <right style="thin"/>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309">
    <xf numFmtId="0" fontId="0" fillId="0" borderId="0" xfId="0" applyFont="1" applyAlignment="1">
      <alignment/>
    </xf>
    <xf numFmtId="43" fontId="0" fillId="0" borderId="0" xfId="48" applyFont="1" applyAlignment="1">
      <alignment/>
    </xf>
    <xf numFmtId="10" fontId="0" fillId="0" borderId="0" xfId="0" applyNumberFormat="1" applyAlignment="1">
      <alignment/>
    </xf>
    <xf numFmtId="43" fontId="0" fillId="0" borderId="0" xfId="0" applyNumberFormat="1" applyAlignment="1">
      <alignment/>
    </xf>
    <xf numFmtId="43" fontId="50" fillId="0" borderId="0" xfId="0" applyNumberFormat="1" applyFont="1" applyAlignment="1">
      <alignment/>
    </xf>
    <xf numFmtId="43" fontId="50" fillId="0" borderId="0" xfId="48" applyFont="1" applyAlignment="1">
      <alignment/>
    </xf>
    <xf numFmtId="0" fontId="50" fillId="0" borderId="0" xfId="0" applyFont="1" applyAlignment="1">
      <alignment/>
    </xf>
    <xf numFmtId="0" fontId="51" fillId="0" borderId="0" xfId="0" applyFont="1" applyAlignment="1">
      <alignment/>
    </xf>
    <xf numFmtId="10" fontId="4" fillId="0" borderId="10" xfId="57" applyNumberFormat="1" applyFont="1" applyBorder="1" applyAlignment="1" applyProtection="1" quotePrefix="1">
      <alignment horizontal="center"/>
      <protection/>
    </xf>
    <xf numFmtId="10" fontId="4" fillId="0" borderId="11" xfId="57" applyNumberFormat="1" applyFont="1" applyBorder="1" applyAlignment="1" applyProtection="1" quotePrefix="1">
      <alignment horizontal="center"/>
      <protection/>
    </xf>
    <xf numFmtId="10" fontId="4" fillId="0" borderId="12" xfId="57" applyNumberFormat="1" applyFont="1" applyBorder="1" applyAlignment="1" applyProtection="1" quotePrefix="1">
      <alignment horizontal="center"/>
      <protection/>
    </xf>
    <xf numFmtId="10" fontId="4" fillId="0" borderId="13" xfId="57" applyNumberFormat="1" applyFont="1" applyBorder="1" applyAlignment="1" applyProtection="1" quotePrefix="1">
      <alignment horizontal="center"/>
      <protection/>
    </xf>
    <xf numFmtId="10" fontId="4" fillId="0" borderId="14" xfId="57" applyNumberFormat="1" applyFont="1" applyBorder="1" applyAlignment="1" applyProtection="1" quotePrefix="1">
      <alignment horizontal="center"/>
      <protection/>
    </xf>
    <xf numFmtId="10" fontId="4" fillId="0" borderId="14" xfId="57" applyNumberFormat="1" applyFont="1" applyBorder="1" applyAlignment="1" applyProtection="1">
      <alignment horizontal="center"/>
      <protection/>
    </xf>
    <xf numFmtId="10" fontId="4" fillId="0" borderId="15" xfId="57" applyNumberFormat="1" applyFont="1" applyBorder="1" applyAlignment="1" applyProtection="1" quotePrefix="1">
      <alignment horizontal="center"/>
      <protection/>
    </xf>
    <xf numFmtId="10" fontId="4" fillId="0" borderId="14" xfId="57" applyNumberFormat="1" applyFont="1" applyBorder="1" applyAlignment="1">
      <alignment horizontal="center"/>
    </xf>
    <xf numFmtId="10" fontId="4" fillId="0" borderId="16" xfId="57" applyNumberFormat="1" applyFont="1" applyBorder="1" applyAlignment="1" applyProtection="1" quotePrefix="1">
      <alignment horizontal="center"/>
      <protection/>
    </xf>
    <xf numFmtId="164" fontId="4" fillId="0" borderId="0" xfId="54" applyNumberFormat="1" applyFont="1">
      <alignment/>
      <protection/>
    </xf>
    <xf numFmtId="164" fontId="3" fillId="0" borderId="0" xfId="54" applyNumberFormat="1" applyFont="1">
      <alignment/>
      <protection/>
    </xf>
    <xf numFmtId="164" fontId="4" fillId="0" borderId="17" xfId="54" applyNumberFormat="1" applyFont="1" applyBorder="1" applyAlignment="1" applyProtection="1">
      <alignment horizontal="centerContinuous"/>
      <protection/>
    </xf>
    <xf numFmtId="164" fontId="4" fillId="0" borderId="18" xfId="54" applyNumberFormat="1" applyFont="1" applyBorder="1" applyAlignment="1" applyProtection="1">
      <alignment horizontal="centerContinuous"/>
      <protection/>
    </xf>
    <xf numFmtId="164" fontId="4" fillId="0" borderId="19" xfId="54" applyNumberFormat="1" applyFont="1" applyBorder="1" applyAlignment="1" applyProtection="1">
      <alignment horizontal="centerContinuous"/>
      <protection/>
    </xf>
    <xf numFmtId="164" fontId="4" fillId="0" borderId="18" xfId="54" applyNumberFormat="1" applyFont="1" applyBorder="1" applyAlignment="1">
      <alignment horizontal="centerContinuous"/>
      <protection/>
    </xf>
    <xf numFmtId="164" fontId="4" fillId="0" borderId="19" xfId="54" applyNumberFormat="1" applyFont="1" applyBorder="1" applyAlignment="1">
      <alignment horizontal="centerContinuous"/>
      <protection/>
    </xf>
    <xf numFmtId="164" fontId="4" fillId="0" borderId="20" xfId="54" applyNumberFormat="1" applyFont="1" applyBorder="1" applyAlignment="1">
      <alignment horizontal="centerContinuous"/>
      <protection/>
    </xf>
    <xf numFmtId="164" fontId="4" fillId="0" borderId="21" xfId="54" applyNumberFormat="1" applyFont="1" applyBorder="1">
      <alignment/>
      <protection/>
    </xf>
    <xf numFmtId="164" fontId="4" fillId="0" borderId="22" xfId="54" applyNumberFormat="1" applyFont="1" applyBorder="1">
      <alignment/>
      <protection/>
    </xf>
    <xf numFmtId="164" fontId="4" fillId="0" borderId="23" xfId="54" applyNumberFormat="1" applyFont="1" applyBorder="1" applyAlignment="1" applyProtection="1" quotePrefix="1">
      <alignment horizontal="center" wrapText="1"/>
      <protection/>
    </xf>
    <xf numFmtId="164" fontId="4" fillId="0" borderId="14" xfId="54" applyNumberFormat="1" applyFont="1" applyBorder="1" applyAlignment="1" applyProtection="1">
      <alignment horizontal="left"/>
      <protection/>
    </xf>
    <xf numFmtId="10" fontId="4" fillId="0" borderId="14" xfId="54" applyNumberFormat="1" applyFont="1" applyBorder="1" applyAlignment="1" applyProtection="1">
      <alignment horizontal="centerContinuous"/>
      <protection/>
    </xf>
    <xf numFmtId="164" fontId="4" fillId="0" borderId="16" xfId="54" applyNumberFormat="1" applyFont="1" applyBorder="1" applyAlignment="1" applyProtection="1">
      <alignment horizontal="center"/>
      <protection/>
    </xf>
    <xf numFmtId="164" fontId="4" fillId="0" borderId="14" xfId="54" applyNumberFormat="1" applyFont="1" applyBorder="1" applyAlignment="1" applyProtection="1">
      <alignment horizontal="centerContinuous"/>
      <protection/>
    </xf>
    <xf numFmtId="164" fontId="4" fillId="0" borderId="16" xfId="54" applyNumberFormat="1" applyFont="1" applyBorder="1" applyAlignment="1" applyProtection="1">
      <alignment horizontal="centerContinuous"/>
      <protection/>
    </xf>
    <xf numFmtId="164" fontId="4" fillId="0" borderId="24" xfId="54" applyNumberFormat="1" applyFont="1" applyBorder="1" applyAlignment="1" applyProtection="1">
      <alignment horizontal="left"/>
      <protection/>
    </xf>
    <xf numFmtId="10" fontId="4" fillId="0" borderId="16" xfId="54" applyNumberFormat="1" applyFont="1" applyBorder="1" applyAlignment="1" applyProtection="1">
      <alignment horizontal="center"/>
      <protection/>
    </xf>
    <xf numFmtId="164" fontId="4" fillId="0" borderId="23" xfId="54" applyNumberFormat="1" applyFont="1" applyBorder="1" applyAlignment="1" applyProtection="1">
      <alignment horizontal="center" wrapText="1"/>
      <protection/>
    </xf>
    <xf numFmtId="164" fontId="4" fillId="0" borderId="25" xfId="54" applyNumberFormat="1" applyFont="1" applyBorder="1" applyAlignment="1" applyProtection="1" quotePrefix="1">
      <alignment horizontal="center" wrapText="1"/>
      <protection/>
    </xf>
    <xf numFmtId="164" fontId="4" fillId="0" borderId="25" xfId="54" applyNumberFormat="1" applyFont="1" applyBorder="1" applyAlignment="1" applyProtection="1">
      <alignment horizontal="center" wrapText="1"/>
      <protection/>
    </xf>
    <xf numFmtId="49" fontId="4" fillId="0" borderId="14" xfId="54" applyNumberFormat="1" applyFont="1" applyBorder="1" applyAlignment="1" applyProtection="1" quotePrefix="1">
      <alignment horizontal="left"/>
      <protection/>
    </xf>
    <xf numFmtId="15" fontId="4" fillId="0" borderId="14" xfId="54" applyNumberFormat="1" applyFont="1" applyBorder="1" applyAlignment="1" applyProtection="1" quotePrefix="1">
      <alignment horizontal="left"/>
      <protection/>
    </xf>
    <xf numFmtId="164" fontId="4" fillId="0" borderId="14" xfId="54" applyNumberFormat="1" applyFont="1" applyBorder="1" applyAlignment="1" applyProtection="1" quotePrefix="1">
      <alignment horizontal="center"/>
      <protection/>
    </xf>
    <xf numFmtId="10" fontId="4" fillId="0" borderId="14" xfId="54" applyNumberFormat="1" applyFont="1" applyBorder="1" applyAlignment="1" applyProtection="1" quotePrefix="1">
      <alignment horizontal="center"/>
      <protection/>
    </xf>
    <xf numFmtId="164" fontId="4" fillId="0" borderId="14" xfId="54" applyNumberFormat="1" applyFont="1" applyBorder="1" applyAlignment="1" applyProtection="1" quotePrefix="1">
      <alignment horizontal="left"/>
      <protection/>
    </xf>
    <xf numFmtId="10" fontId="4" fillId="0" borderId="16" xfId="54" applyNumberFormat="1" applyFont="1" applyBorder="1" applyAlignment="1" applyProtection="1">
      <alignment horizontal="centerContinuous"/>
      <protection/>
    </xf>
    <xf numFmtId="49" fontId="4" fillId="0" borderId="14" xfId="54" applyNumberFormat="1" applyFont="1" applyBorder="1" applyAlignment="1" applyProtection="1">
      <alignment horizontal="left"/>
      <protection/>
    </xf>
    <xf numFmtId="15" fontId="4" fillId="0" borderId="14" xfId="54" applyNumberFormat="1" applyFont="1" applyBorder="1" applyAlignment="1" applyProtection="1">
      <alignment horizontal="left"/>
      <protection/>
    </xf>
    <xf numFmtId="164" fontId="4" fillId="0" borderId="14" xfId="54" applyNumberFormat="1" applyFont="1" applyBorder="1" applyAlignment="1" applyProtection="1">
      <alignment horizontal="center"/>
      <protection/>
    </xf>
    <xf numFmtId="164" fontId="4" fillId="0" borderId="26" xfId="54" applyNumberFormat="1" applyFont="1" applyBorder="1" applyAlignment="1" applyProtection="1" quotePrefix="1">
      <alignment horizontal="center" wrapText="1"/>
      <protection/>
    </xf>
    <xf numFmtId="49" fontId="4" fillId="0" borderId="27" xfId="54" applyNumberFormat="1" applyFont="1" applyBorder="1" applyAlignment="1" applyProtection="1" quotePrefix="1">
      <alignment horizontal="left"/>
      <protection/>
    </xf>
    <xf numFmtId="15" fontId="4" fillId="0" borderId="27" xfId="54" applyNumberFormat="1" applyFont="1" applyBorder="1" applyAlignment="1" applyProtection="1">
      <alignment horizontal="left"/>
      <protection/>
    </xf>
    <xf numFmtId="164" fontId="4" fillId="0" borderId="27" xfId="54" applyNumberFormat="1" applyFont="1" applyBorder="1" applyAlignment="1" applyProtection="1">
      <alignment horizontal="center"/>
      <protection/>
    </xf>
    <xf numFmtId="10" fontId="4" fillId="0" borderId="27" xfId="54" applyNumberFormat="1" applyFont="1" applyBorder="1" applyAlignment="1" applyProtection="1">
      <alignment horizontal="centerContinuous"/>
      <protection/>
    </xf>
    <xf numFmtId="164" fontId="4" fillId="0" borderId="28" xfId="54" applyNumberFormat="1" applyFont="1" applyBorder="1" applyAlignment="1" applyProtection="1">
      <alignment horizontal="center"/>
      <protection/>
    </xf>
    <xf numFmtId="10" fontId="4" fillId="0" borderId="14" xfId="54" applyNumberFormat="1" applyFont="1" applyBorder="1" applyAlignment="1" applyProtection="1">
      <alignment horizontal="center"/>
      <protection/>
    </xf>
    <xf numFmtId="49" fontId="4" fillId="0" borderId="23" xfId="54" applyNumberFormat="1" applyFont="1" applyBorder="1" applyAlignment="1" applyProtection="1">
      <alignment horizontal="center" wrapText="1"/>
      <protection/>
    </xf>
    <xf numFmtId="10" fontId="4" fillId="0" borderId="16" xfId="54" applyNumberFormat="1" applyFont="1" applyBorder="1" applyAlignment="1" applyProtection="1" quotePrefix="1">
      <alignment horizontal="center"/>
      <protection/>
    </xf>
    <xf numFmtId="164" fontId="4" fillId="0" borderId="0" xfId="54" applyNumberFormat="1" applyFont="1" applyBorder="1">
      <alignment/>
      <protection/>
    </xf>
    <xf numFmtId="164" fontId="3" fillId="0" borderId="0" xfId="54" applyNumberFormat="1" applyFont="1" applyBorder="1">
      <alignment/>
      <protection/>
    </xf>
    <xf numFmtId="164" fontId="7" fillId="0" borderId="25" xfId="54" applyNumberFormat="1" applyFont="1" applyBorder="1" applyAlignment="1" applyProtection="1" quotePrefix="1">
      <alignment horizontal="center" wrapText="1"/>
      <protection/>
    </xf>
    <xf numFmtId="164" fontId="2" fillId="0" borderId="0" xfId="54" applyNumberFormat="1">
      <alignment/>
      <protection/>
    </xf>
    <xf numFmtId="164" fontId="3" fillId="33" borderId="0" xfId="54" applyNumberFormat="1" applyFont="1" applyFill="1" applyBorder="1">
      <alignment/>
      <protection/>
    </xf>
    <xf numFmtId="164" fontId="4" fillId="0" borderId="16" xfId="54" applyNumberFormat="1" applyFont="1" applyBorder="1" applyAlignment="1" applyProtection="1" quotePrefix="1">
      <alignment horizontal="center"/>
      <protection/>
    </xf>
    <xf numFmtId="15" fontId="4" fillId="0" borderId="27" xfId="54" applyNumberFormat="1" applyFont="1" applyBorder="1" applyAlignment="1" applyProtection="1" quotePrefix="1">
      <alignment horizontal="left"/>
      <protection/>
    </xf>
    <xf numFmtId="164" fontId="4" fillId="0" borderId="27" xfId="54" applyNumberFormat="1" applyFont="1" applyBorder="1" applyAlignment="1" applyProtection="1" quotePrefix="1">
      <alignment horizontal="center"/>
      <protection/>
    </xf>
    <xf numFmtId="10" fontId="4" fillId="0" borderId="27" xfId="54" applyNumberFormat="1" applyFont="1" applyBorder="1" applyAlignment="1" applyProtection="1" quotePrefix="1">
      <alignment horizontal="center"/>
      <protection/>
    </xf>
    <xf numFmtId="164" fontId="4" fillId="0" borderId="28" xfId="54" applyNumberFormat="1" applyFont="1" applyBorder="1" applyAlignment="1" applyProtection="1" quotePrefix="1">
      <alignment horizontal="center"/>
      <protection/>
    </xf>
    <xf numFmtId="15" fontId="4" fillId="0" borderId="14" xfId="54" applyNumberFormat="1" applyFont="1" applyBorder="1" applyAlignment="1">
      <alignment horizontal="left"/>
      <protection/>
    </xf>
    <xf numFmtId="15" fontId="4" fillId="0" borderId="10" xfId="54" applyNumberFormat="1" applyFont="1" applyBorder="1" applyAlignment="1">
      <alignment horizontal="left"/>
      <protection/>
    </xf>
    <xf numFmtId="15" fontId="4" fillId="0" borderId="10" xfId="54" applyNumberFormat="1" applyFont="1" applyBorder="1" applyAlignment="1" applyProtection="1">
      <alignment horizontal="left"/>
      <protection/>
    </xf>
    <xf numFmtId="164" fontId="4" fillId="0" borderId="10" xfId="54" applyNumberFormat="1" applyFont="1" applyBorder="1" applyAlignment="1" applyProtection="1" quotePrefix="1">
      <alignment horizontal="center"/>
      <protection/>
    </xf>
    <xf numFmtId="10" fontId="4" fillId="0" borderId="29" xfId="54" applyNumberFormat="1" applyFont="1" applyBorder="1" applyAlignment="1" applyProtection="1" quotePrefix="1">
      <alignment horizontal="center"/>
      <protection/>
    </xf>
    <xf numFmtId="15" fontId="4" fillId="0" borderId="24" xfId="54" applyNumberFormat="1" applyFont="1" applyBorder="1" applyAlignment="1">
      <alignment horizontal="left"/>
      <protection/>
    </xf>
    <xf numFmtId="15" fontId="4" fillId="0" borderId="24" xfId="54" applyNumberFormat="1" applyFont="1" applyBorder="1" applyAlignment="1" applyProtection="1">
      <alignment horizontal="left"/>
      <protection/>
    </xf>
    <xf numFmtId="164" fontId="4" fillId="0" borderId="30" xfId="54" applyNumberFormat="1" applyFont="1" applyBorder="1" applyAlignment="1" applyProtection="1" quotePrefix="1">
      <alignment horizontal="center"/>
      <protection/>
    </xf>
    <xf numFmtId="164" fontId="5" fillId="0" borderId="0" xfId="54" applyNumberFormat="1" applyFont="1">
      <alignment/>
      <protection/>
    </xf>
    <xf numFmtId="164" fontId="8" fillId="0" borderId="0" xfId="54" applyNumberFormat="1" applyFont="1">
      <alignment/>
      <protection/>
    </xf>
    <xf numFmtId="164" fontId="4" fillId="0" borderId="31" xfId="54" applyNumberFormat="1" applyFont="1" applyBorder="1" applyAlignment="1" applyProtection="1" quotePrefix="1">
      <alignment horizontal="center" wrapText="1"/>
      <protection/>
    </xf>
    <xf numFmtId="164" fontId="2" fillId="0" borderId="0" xfId="54" applyNumberFormat="1" applyFont="1">
      <alignment/>
      <protection/>
    </xf>
    <xf numFmtId="164" fontId="4" fillId="0" borderId="23" xfId="54" applyNumberFormat="1" applyFont="1" applyBorder="1" applyAlignment="1">
      <alignment horizontal="center" wrapText="1"/>
      <protection/>
    </xf>
    <xf numFmtId="164" fontId="4" fillId="0" borderId="23" xfId="54" applyNumberFormat="1" applyFont="1" applyBorder="1" applyAlignment="1" quotePrefix="1">
      <alignment horizontal="center" wrapText="1"/>
      <protection/>
    </xf>
    <xf numFmtId="164" fontId="4" fillId="0" borderId="29" xfId="54" applyNumberFormat="1" applyFont="1" applyBorder="1" applyAlignment="1" applyProtection="1" quotePrefix="1">
      <alignment horizontal="center"/>
      <protection/>
    </xf>
    <xf numFmtId="164" fontId="4" fillId="0" borderId="32" xfId="54" applyNumberFormat="1" applyFont="1" applyBorder="1" applyAlignment="1" applyProtection="1" quotePrefix="1">
      <alignment horizontal="center"/>
      <protection/>
    </xf>
    <xf numFmtId="164" fontId="4" fillId="0" borderId="31" xfId="54" applyNumberFormat="1" applyFont="1" applyBorder="1" applyAlignment="1" quotePrefix="1">
      <alignment horizontal="center" wrapText="1"/>
      <protection/>
    </xf>
    <xf numFmtId="164" fontId="4" fillId="0" borderId="33" xfId="54" applyNumberFormat="1" applyFont="1" applyBorder="1" applyAlignment="1" applyProtection="1" quotePrefix="1">
      <alignment horizontal="center"/>
      <protection/>
    </xf>
    <xf numFmtId="164" fontId="4" fillId="0" borderId="34" xfId="54" applyNumberFormat="1" applyFont="1" applyBorder="1" applyAlignment="1" applyProtection="1" quotePrefix="1">
      <alignment horizontal="center"/>
      <protection/>
    </xf>
    <xf numFmtId="15" fontId="4" fillId="0" borderId="31" xfId="54" applyNumberFormat="1" applyFont="1" applyBorder="1" applyAlignment="1" quotePrefix="1">
      <alignment horizontal="center" wrapText="1"/>
      <protection/>
    </xf>
    <xf numFmtId="0" fontId="4" fillId="0" borderId="31" xfId="54" applyNumberFormat="1" applyFont="1" applyBorder="1" applyAlignment="1" quotePrefix="1">
      <alignment horizontal="center" wrapText="1"/>
      <protection/>
    </xf>
    <xf numFmtId="0" fontId="4" fillId="0" borderId="35" xfId="54" applyNumberFormat="1" applyFont="1" applyBorder="1" applyAlignment="1" quotePrefix="1">
      <alignment horizontal="center" wrapText="1"/>
      <protection/>
    </xf>
    <xf numFmtId="15" fontId="4" fillId="0" borderId="12" xfId="54" applyNumberFormat="1" applyFont="1" applyBorder="1" applyAlignment="1">
      <alignment horizontal="left"/>
      <protection/>
    </xf>
    <xf numFmtId="15" fontId="4" fillId="0" borderId="12" xfId="54" applyNumberFormat="1" applyFont="1" applyBorder="1" applyAlignment="1" applyProtection="1">
      <alignment horizontal="left"/>
      <protection/>
    </xf>
    <xf numFmtId="164" fontId="4" fillId="0" borderId="12" xfId="54" applyNumberFormat="1" applyFont="1" applyBorder="1" applyAlignment="1" applyProtection="1" quotePrefix="1">
      <alignment horizontal="center"/>
      <protection/>
    </xf>
    <xf numFmtId="164" fontId="4" fillId="0" borderId="36" xfId="54" applyNumberFormat="1" applyFont="1" applyBorder="1" applyAlignment="1" applyProtection="1" quotePrefix="1">
      <alignment horizontal="center"/>
      <protection/>
    </xf>
    <xf numFmtId="0" fontId="4" fillId="0" borderId="37" xfId="54" applyNumberFormat="1" applyFont="1" applyBorder="1" applyAlignment="1" quotePrefix="1">
      <alignment horizontal="center" wrapText="1"/>
      <protection/>
    </xf>
    <xf numFmtId="10" fontId="4" fillId="0" borderId="10" xfId="54" applyNumberFormat="1" applyFont="1" applyBorder="1" applyAlignment="1">
      <alignment horizontal="center"/>
      <protection/>
    </xf>
    <xf numFmtId="164" fontId="4" fillId="0" borderId="29" xfId="54" applyNumberFormat="1" applyFont="1" applyBorder="1" applyAlignment="1" quotePrefix="1">
      <alignment horizontal="center"/>
      <protection/>
    </xf>
    <xf numFmtId="164" fontId="4" fillId="0" borderId="24" xfId="54" applyNumberFormat="1" applyFont="1" applyBorder="1" applyAlignment="1" applyProtection="1" quotePrefix="1">
      <alignment horizontal="center"/>
      <protection/>
    </xf>
    <xf numFmtId="0" fontId="4" fillId="0" borderId="37" xfId="54" applyNumberFormat="1" applyFont="1" applyBorder="1" applyAlignment="1">
      <alignment horizontal="center" wrapText="1"/>
      <protection/>
    </xf>
    <xf numFmtId="164" fontId="4" fillId="0" borderId="29" xfId="54" applyNumberFormat="1" applyFont="1" applyBorder="1" applyAlignment="1">
      <alignment horizontal="center"/>
      <protection/>
    </xf>
    <xf numFmtId="164" fontId="5" fillId="0" borderId="29" xfId="54" applyNumberFormat="1" applyFont="1" applyBorder="1" applyAlignment="1">
      <alignment horizontal="center"/>
      <protection/>
    </xf>
    <xf numFmtId="0" fontId="4" fillId="0" borderId="38" xfId="54" applyNumberFormat="1" applyFont="1" applyBorder="1" applyAlignment="1" quotePrefix="1">
      <alignment horizontal="center" wrapText="1"/>
      <protection/>
    </xf>
    <xf numFmtId="15" fontId="4" fillId="0" borderId="39" xfId="54" applyNumberFormat="1" applyFont="1" applyBorder="1" applyAlignment="1">
      <alignment horizontal="left"/>
      <protection/>
    </xf>
    <xf numFmtId="15" fontId="4" fillId="0" borderId="40" xfId="54" applyNumberFormat="1" applyFont="1" applyBorder="1" applyAlignment="1">
      <alignment horizontal="left"/>
      <protection/>
    </xf>
    <xf numFmtId="164" fontId="4" fillId="0" borderId="40" xfId="54" applyNumberFormat="1" applyFont="1" applyBorder="1" applyAlignment="1" applyProtection="1" quotePrefix="1">
      <alignment horizontal="center"/>
      <protection/>
    </xf>
    <xf numFmtId="10" fontId="4" fillId="0" borderId="39" xfId="54" applyNumberFormat="1" applyFont="1" applyBorder="1" applyAlignment="1">
      <alignment horizontal="center"/>
      <protection/>
    </xf>
    <xf numFmtId="164" fontId="5" fillId="0" borderId="41" xfId="54" applyNumberFormat="1" applyFont="1" applyBorder="1" applyAlignment="1">
      <alignment horizontal="center"/>
      <protection/>
    </xf>
    <xf numFmtId="0" fontId="4" fillId="0" borderId="0" xfId="54" applyNumberFormat="1" applyFont="1" applyBorder="1" applyAlignment="1" quotePrefix="1">
      <alignment horizontal="right"/>
      <protection/>
    </xf>
    <xf numFmtId="15" fontId="5" fillId="0" borderId="0" xfId="54" applyNumberFormat="1" applyFont="1" applyBorder="1" applyAlignment="1">
      <alignment horizontal="left"/>
      <protection/>
    </xf>
    <xf numFmtId="164" fontId="5" fillId="0" borderId="0" xfId="54" applyNumberFormat="1" applyFont="1" applyBorder="1" applyAlignment="1" applyProtection="1" quotePrefix="1">
      <alignment horizontal="center"/>
      <protection/>
    </xf>
    <xf numFmtId="10" fontId="5" fillId="0" borderId="0" xfId="54" applyNumberFormat="1" applyFont="1" applyBorder="1" applyAlignment="1">
      <alignment horizontal="center"/>
      <protection/>
    </xf>
    <xf numFmtId="164" fontId="5" fillId="0" borderId="0" xfId="54" applyNumberFormat="1" applyFont="1" applyBorder="1" applyAlignment="1">
      <alignment horizontal="center"/>
      <protection/>
    </xf>
    <xf numFmtId="164" fontId="4" fillId="0" borderId="42" xfId="54" applyNumberFormat="1" applyFont="1" applyBorder="1" applyAlignment="1" applyProtection="1">
      <alignment horizontal="centerContinuous"/>
      <protection/>
    </xf>
    <xf numFmtId="164" fontId="4" fillId="0" borderId="43" xfId="54" applyNumberFormat="1" applyFont="1" applyBorder="1" applyAlignment="1" applyProtection="1">
      <alignment horizontal="centerContinuous"/>
      <protection/>
    </xf>
    <xf numFmtId="164" fontId="4" fillId="0" borderId="44" xfId="54" applyNumberFormat="1" applyFont="1" applyBorder="1">
      <alignment/>
      <protection/>
    </xf>
    <xf numFmtId="164" fontId="4" fillId="0" borderId="22" xfId="54" applyNumberFormat="1" applyFont="1" applyBorder="1" applyAlignment="1" applyProtection="1">
      <alignment horizontal="centerContinuous"/>
      <protection/>
    </xf>
    <xf numFmtId="164" fontId="4" fillId="0" borderId="45" xfId="54" applyNumberFormat="1" applyFont="1" applyBorder="1" applyAlignment="1" applyProtection="1">
      <alignment horizontal="centerContinuous"/>
      <protection/>
    </xf>
    <xf numFmtId="164" fontId="4" fillId="0" borderId="46" xfId="54" applyNumberFormat="1" applyFont="1" applyBorder="1" applyAlignment="1" applyProtection="1" quotePrefix="1">
      <alignment horizontal="center"/>
      <protection/>
    </xf>
    <xf numFmtId="15" fontId="5" fillId="0" borderId="47" xfId="54" applyNumberFormat="1" applyFont="1" applyBorder="1" applyAlignment="1">
      <alignment horizontal="left"/>
      <protection/>
    </xf>
    <xf numFmtId="15" fontId="5" fillId="0" borderId="48" xfId="54" applyNumberFormat="1" applyFont="1" applyBorder="1" applyAlignment="1">
      <alignment horizontal="left"/>
      <protection/>
    </xf>
    <xf numFmtId="15" fontId="5" fillId="0" borderId="49" xfId="54" applyNumberFormat="1" applyFont="1" applyBorder="1" applyAlignment="1">
      <alignment horizontal="left"/>
      <protection/>
    </xf>
    <xf numFmtId="10" fontId="5" fillId="0" borderId="50" xfId="54" applyNumberFormat="1" applyFont="1" applyBorder="1" applyAlignment="1" applyProtection="1">
      <alignment horizontal="center"/>
      <protection/>
    </xf>
    <xf numFmtId="10" fontId="5" fillId="0" borderId="50" xfId="54" applyNumberFormat="1" applyFont="1" applyBorder="1" applyAlignment="1" applyProtection="1">
      <alignment horizontal="centerContinuous"/>
      <protection/>
    </xf>
    <xf numFmtId="10" fontId="5" fillId="0" borderId="51" xfId="54" applyNumberFormat="1" applyFont="1" applyBorder="1" applyAlignment="1" applyProtection="1">
      <alignment horizontal="centerContinuous"/>
      <protection/>
    </xf>
    <xf numFmtId="164" fontId="4" fillId="0" borderId="0" xfId="54" applyNumberFormat="1" applyFont="1" applyAlignment="1" applyProtection="1" quotePrefix="1">
      <alignment horizontal="left"/>
      <protection/>
    </xf>
    <xf numFmtId="164" fontId="4" fillId="0" borderId="0" xfId="54" applyNumberFormat="1" applyFont="1" applyAlignment="1">
      <alignment/>
      <protection/>
    </xf>
    <xf numFmtId="164" fontId="4" fillId="0" borderId="0" xfId="54" applyNumberFormat="1" applyFont="1" applyBorder="1" applyAlignment="1" applyProtection="1" quotePrefix="1">
      <alignment horizontal="center"/>
      <protection/>
    </xf>
    <xf numFmtId="164" fontId="4" fillId="0" borderId="52" xfId="54" applyNumberFormat="1" applyFont="1" applyBorder="1" applyAlignment="1">
      <alignment horizontal="centerContinuous"/>
      <protection/>
    </xf>
    <xf numFmtId="164" fontId="4" fillId="0" borderId="53" xfId="54" applyNumberFormat="1" applyFont="1" applyBorder="1" applyAlignment="1">
      <alignment horizontal="centerContinuous"/>
      <protection/>
    </xf>
    <xf numFmtId="164" fontId="4" fillId="0" borderId="54" xfId="54" applyNumberFormat="1" applyFont="1" applyBorder="1" applyAlignment="1">
      <alignment horizontal="centerContinuous"/>
      <protection/>
    </xf>
    <xf numFmtId="164" fontId="4" fillId="0" borderId="55" xfId="54" applyNumberFormat="1" applyFont="1" applyBorder="1" applyAlignment="1" applyProtection="1">
      <alignment horizontal="centerContinuous"/>
      <protection/>
    </xf>
    <xf numFmtId="164" fontId="4" fillId="0" borderId="56" xfId="54" applyNumberFormat="1" applyFont="1" applyBorder="1" applyAlignment="1" applyProtection="1">
      <alignment horizontal="centerContinuous"/>
      <protection/>
    </xf>
    <xf numFmtId="10" fontId="5" fillId="0" borderId="0" xfId="54" applyNumberFormat="1" applyFont="1" applyBorder="1" applyAlignment="1" applyProtection="1">
      <alignment horizontal="center"/>
      <protection/>
    </xf>
    <xf numFmtId="10" fontId="5" fillId="0" borderId="0" xfId="54" applyNumberFormat="1" applyFont="1" applyBorder="1" applyAlignment="1" applyProtection="1">
      <alignment horizontal="centerContinuous"/>
      <protection/>
    </xf>
    <xf numFmtId="164" fontId="4" fillId="0" borderId="57" xfId="54" applyNumberFormat="1" applyFont="1" applyBorder="1" applyAlignment="1" applyProtection="1">
      <alignment horizontal="centerContinuous"/>
      <protection/>
    </xf>
    <xf numFmtId="164" fontId="4" fillId="0" borderId="58" xfId="54" applyNumberFormat="1" applyFont="1" applyBorder="1" applyAlignment="1" applyProtection="1">
      <alignment horizontal="centerContinuous"/>
      <protection/>
    </xf>
    <xf numFmtId="164" fontId="4" fillId="0" borderId="59" xfId="54" applyNumberFormat="1" applyFont="1" applyBorder="1" applyAlignment="1" applyProtection="1">
      <alignment horizontal="centerContinuous"/>
      <protection/>
    </xf>
    <xf numFmtId="164" fontId="4" fillId="0" borderId="58" xfId="54" applyNumberFormat="1" applyFont="1" applyBorder="1" applyAlignment="1">
      <alignment horizontal="centerContinuous"/>
      <protection/>
    </xf>
    <xf numFmtId="164" fontId="4" fillId="0" borderId="60" xfId="54" applyNumberFormat="1" applyFont="1" applyBorder="1" applyAlignment="1">
      <alignment horizontal="centerContinuous"/>
      <protection/>
    </xf>
    <xf numFmtId="164" fontId="4" fillId="0" borderId="61" xfId="54" applyNumberFormat="1" applyFont="1" applyBorder="1" applyAlignment="1">
      <alignment horizontal="centerContinuous"/>
      <protection/>
    </xf>
    <xf numFmtId="164" fontId="4" fillId="0" borderId="62" xfId="54" applyNumberFormat="1" applyFont="1" applyBorder="1" applyAlignment="1">
      <alignment horizontal="centerContinuous"/>
      <protection/>
    </xf>
    <xf numFmtId="164" fontId="5" fillId="0" borderId="63" xfId="54" applyNumberFormat="1" applyFont="1" applyBorder="1">
      <alignment/>
      <protection/>
    </xf>
    <xf numFmtId="164" fontId="4" fillId="0" borderId="64" xfId="54" applyNumberFormat="1" applyFont="1" applyBorder="1">
      <alignment/>
      <protection/>
    </xf>
    <xf numFmtId="164" fontId="5" fillId="0" borderId="65" xfId="54" applyNumberFormat="1" applyFont="1" applyBorder="1">
      <alignment/>
      <protection/>
    </xf>
    <xf numFmtId="164" fontId="4" fillId="0" borderId="66" xfId="54" applyNumberFormat="1" applyFont="1" applyBorder="1" applyAlignment="1" applyProtection="1" quotePrefix="1">
      <alignment horizontal="center"/>
      <protection/>
    </xf>
    <xf numFmtId="15" fontId="5" fillId="0" borderId="67" xfId="54" applyNumberFormat="1" applyFont="1" applyBorder="1" applyAlignment="1">
      <alignment horizontal="left"/>
      <protection/>
    </xf>
    <xf numFmtId="15" fontId="5" fillId="0" borderId="68" xfId="54" applyNumberFormat="1" applyFont="1" applyBorder="1" applyAlignment="1">
      <alignment horizontal="left"/>
      <protection/>
    </xf>
    <xf numFmtId="15" fontId="5" fillId="0" borderId="69" xfId="54" applyNumberFormat="1" applyFont="1" applyBorder="1" applyAlignment="1">
      <alignment horizontal="left"/>
      <protection/>
    </xf>
    <xf numFmtId="10" fontId="5" fillId="34" borderId="28" xfId="54" applyNumberFormat="1" applyFont="1" applyFill="1" applyBorder="1" applyAlignment="1" applyProtection="1">
      <alignment horizontal="centerContinuous"/>
      <protection/>
    </xf>
    <xf numFmtId="164" fontId="4" fillId="0" borderId="70" xfId="54" applyNumberFormat="1" applyFont="1" applyBorder="1" applyAlignment="1" applyProtection="1" quotePrefix="1">
      <alignment horizontal="center"/>
      <protection/>
    </xf>
    <xf numFmtId="15" fontId="5" fillId="0" borderId="67" xfId="54" applyNumberFormat="1" applyFont="1" applyFill="1" applyBorder="1" applyAlignment="1">
      <alignment horizontal="left"/>
      <protection/>
    </xf>
    <xf numFmtId="10" fontId="5" fillId="0" borderId="71" xfId="54" applyNumberFormat="1" applyFont="1" applyBorder="1" applyAlignment="1" applyProtection="1">
      <alignment horizontal="centerContinuous"/>
      <protection/>
    </xf>
    <xf numFmtId="164" fontId="4" fillId="0" borderId="72" xfId="54" applyNumberFormat="1" applyFont="1" applyBorder="1" applyAlignment="1" applyProtection="1" quotePrefix="1">
      <alignment horizontal="center"/>
      <protection/>
    </xf>
    <xf numFmtId="15" fontId="5" fillId="0" borderId="73" xfId="54" applyNumberFormat="1" applyFont="1" applyBorder="1" applyAlignment="1">
      <alignment horizontal="left"/>
      <protection/>
    </xf>
    <xf numFmtId="15" fontId="5" fillId="0" borderId="74" xfId="54" applyNumberFormat="1" applyFont="1" applyBorder="1" applyAlignment="1">
      <alignment horizontal="left"/>
      <protection/>
    </xf>
    <xf numFmtId="10" fontId="5" fillId="35" borderId="75" xfId="54" applyNumberFormat="1" applyFont="1" applyFill="1" applyBorder="1" applyAlignment="1" applyProtection="1">
      <alignment horizontal="centerContinuous"/>
      <protection/>
    </xf>
    <xf numFmtId="164" fontId="4" fillId="0" borderId="76" xfId="54" applyNumberFormat="1" applyFont="1" applyBorder="1" applyAlignment="1" applyProtection="1" quotePrefix="1">
      <alignment horizontal="center"/>
      <protection/>
    </xf>
    <xf numFmtId="15" fontId="5" fillId="0" borderId="77" xfId="54" applyNumberFormat="1" applyFont="1" applyBorder="1" applyAlignment="1">
      <alignment horizontal="left"/>
      <protection/>
    </xf>
    <xf numFmtId="15" fontId="5" fillId="0" borderId="78" xfId="54" applyNumberFormat="1" applyFont="1" applyBorder="1" applyAlignment="1">
      <alignment horizontal="left"/>
      <protection/>
    </xf>
    <xf numFmtId="10" fontId="5" fillId="35" borderId="79" xfId="54" applyNumberFormat="1" applyFont="1" applyFill="1" applyBorder="1" applyAlignment="1" applyProtection="1">
      <alignment horizontal="centerContinuous"/>
      <protection/>
    </xf>
    <xf numFmtId="164" fontId="4" fillId="0" borderId="37" xfId="54" applyNumberFormat="1" applyFont="1" applyBorder="1" applyAlignment="1" applyProtection="1" quotePrefix="1">
      <alignment horizontal="center"/>
      <protection/>
    </xf>
    <xf numFmtId="15" fontId="5" fillId="0" borderId="10" xfId="54" applyNumberFormat="1" applyFont="1" applyBorder="1" applyAlignment="1">
      <alignment horizontal="left"/>
      <protection/>
    </xf>
    <xf numFmtId="15" fontId="5" fillId="0" borderId="11" xfId="54" applyNumberFormat="1" applyFont="1" applyBorder="1" applyAlignment="1">
      <alignment horizontal="left"/>
      <protection/>
    </xf>
    <xf numFmtId="10" fontId="5" fillId="35" borderId="80" xfId="54" applyNumberFormat="1" applyFont="1" applyFill="1" applyBorder="1" applyAlignment="1" applyProtection="1">
      <alignment horizontal="centerContinuous"/>
      <protection/>
    </xf>
    <xf numFmtId="15" fontId="5" fillId="0" borderId="27" xfId="54" applyNumberFormat="1" applyFont="1" applyBorder="1" applyAlignment="1">
      <alignment horizontal="left"/>
      <protection/>
    </xf>
    <xf numFmtId="10" fontId="5" fillId="35" borderId="45" xfId="54" applyNumberFormat="1" applyFont="1" applyFill="1" applyBorder="1" applyAlignment="1" applyProtection="1">
      <alignment horizontal="centerContinuous"/>
      <protection/>
    </xf>
    <xf numFmtId="164" fontId="4" fillId="0" borderId="81" xfId="54" applyNumberFormat="1" applyFont="1" applyBorder="1" applyAlignment="1" applyProtection="1" quotePrefix="1">
      <alignment horizontal="center"/>
      <protection/>
    </xf>
    <xf numFmtId="15" fontId="5" fillId="0" borderId="14" xfId="54" applyNumberFormat="1" applyFont="1" applyBorder="1" applyAlignment="1">
      <alignment horizontal="left"/>
      <protection/>
    </xf>
    <xf numFmtId="10" fontId="5" fillId="35" borderId="82" xfId="54" applyNumberFormat="1" applyFont="1" applyFill="1" applyBorder="1" applyAlignment="1" applyProtection="1">
      <alignment horizontal="centerContinuous"/>
      <protection/>
    </xf>
    <xf numFmtId="10" fontId="5" fillId="35" borderId="16" xfId="54" applyNumberFormat="1" applyFont="1" applyFill="1" applyBorder="1" applyAlignment="1" applyProtection="1">
      <alignment horizontal="centerContinuous"/>
      <protection/>
    </xf>
    <xf numFmtId="10" fontId="5" fillId="35" borderId="83" xfId="54" applyNumberFormat="1" applyFont="1" applyFill="1" applyBorder="1" applyAlignment="1" applyProtection="1">
      <alignment horizontal="centerContinuous"/>
      <protection/>
    </xf>
    <xf numFmtId="164" fontId="4" fillId="0" borderId="64" xfId="54" applyNumberFormat="1" applyFont="1" applyBorder="1" applyAlignment="1" applyProtection="1" quotePrefix="1">
      <alignment horizontal="center"/>
      <protection/>
    </xf>
    <xf numFmtId="15" fontId="5" fillId="0" borderId="84" xfId="54" applyNumberFormat="1" applyFont="1" applyBorder="1" applyAlignment="1">
      <alignment horizontal="left"/>
      <protection/>
    </xf>
    <xf numFmtId="10" fontId="5" fillId="35" borderId="28" xfId="54" applyNumberFormat="1" applyFont="1" applyFill="1" applyBorder="1" applyAlignment="1" applyProtection="1">
      <alignment horizontal="centerContinuous"/>
      <protection/>
    </xf>
    <xf numFmtId="15" fontId="5" fillId="0" borderId="85" xfId="54" applyNumberFormat="1" applyFont="1" applyBorder="1" applyAlignment="1">
      <alignment horizontal="left"/>
      <protection/>
    </xf>
    <xf numFmtId="164" fontId="8" fillId="0" borderId="86" xfId="54" applyNumberFormat="1" applyFont="1" applyBorder="1">
      <alignment/>
      <protection/>
    </xf>
    <xf numFmtId="10" fontId="5" fillId="0" borderId="14" xfId="54" applyNumberFormat="1" applyFont="1" applyBorder="1" applyAlignment="1" applyProtection="1">
      <alignment horizontal="center" vertical="center" wrapText="1"/>
      <protection/>
    </xf>
    <xf numFmtId="164" fontId="4" fillId="0" borderId="87" xfId="54" applyNumberFormat="1" applyFont="1" applyBorder="1" applyAlignment="1">
      <alignment horizontal="center" vertical="center" wrapText="1"/>
      <protection/>
    </xf>
    <xf numFmtId="10" fontId="5" fillId="0" borderId="27" xfId="54" applyNumberFormat="1" applyFont="1" applyBorder="1" applyAlignment="1" applyProtection="1">
      <alignment horizontal="center" vertical="center" wrapText="1"/>
      <protection/>
    </xf>
    <xf numFmtId="10" fontId="5" fillId="35" borderId="27" xfId="54" applyNumberFormat="1" applyFont="1" applyFill="1" applyBorder="1" applyAlignment="1" applyProtection="1">
      <alignment horizontal="center" vertical="center" wrapText="1"/>
      <protection/>
    </xf>
    <xf numFmtId="164" fontId="4" fillId="0" borderId="88" xfId="54" applyNumberFormat="1" applyFont="1" applyBorder="1" applyAlignment="1" applyProtection="1">
      <alignment horizontal="center"/>
      <protection/>
    </xf>
    <xf numFmtId="15" fontId="5" fillId="0" borderId="89" xfId="54" applyNumberFormat="1" applyFont="1" applyBorder="1" applyAlignment="1">
      <alignment horizontal="left"/>
      <protection/>
    </xf>
    <xf numFmtId="164" fontId="4" fillId="0" borderId="72" xfId="54" applyNumberFormat="1" applyFont="1" applyBorder="1" applyAlignment="1" applyProtection="1">
      <alignment horizontal="center"/>
      <protection/>
    </xf>
    <xf numFmtId="15" fontId="5" fillId="0" borderId="22" xfId="54" applyNumberFormat="1" applyFont="1" applyBorder="1" applyAlignment="1">
      <alignment horizontal="left"/>
      <protection/>
    </xf>
    <xf numFmtId="15" fontId="5" fillId="0" borderId="87" xfId="54" applyNumberFormat="1" applyFont="1" applyBorder="1" applyAlignment="1">
      <alignment horizontal="left"/>
      <protection/>
    </xf>
    <xf numFmtId="10" fontId="5" fillId="35" borderId="90" xfId="54" applyNumberFormat="1" applyFont="1" applyFill="1" applyBorder="1" applyAlignment="1" applyProtection="1">
      <alignment horizontal="center" vertical="center" wrapText="1"/>
      <protection/>
    </xf>
    <xf numFmtId="10" fontId="5" fillId="35" borderId="42" xfId="54" applyNumberFormat="1" applyFont="1" applyFill="1" applyBorder="1" applyAlignment="1" applyProtection="1">
      <alignment horizontal="center" vertical="center" wrapText="1"/>
      <protection/>
    </xf>
    <xf numFmtId="164" fontId="8" fillId="0" borderId="0" xfId="54" applyNumberFormat="1" applyFont="1" applyBorder="1">
      <alignment/>
      <protection/>
    </xf>
    <xf numFmtId="164" fontId="4" fillId="0" borderId="91" xfId="54" applyNumberFormat="1" applyFont="1" applyBorder="1" applyAlignment="1" applyProtection="1" quotePrefix="1">
      <alignment horizontal="center"/>
      <protection/>
    </xf>
    <xf numFmtId="15" fontId="5" fillId="0" borderId="56" xfId="54" applyNumberFormat="1" applyFont="1" applyBorder="1" applyAlignment="1">
      <alignment horizontal="left"/>
      <protection/>
    </xf>
    <xf numFmtId="15" fontId="5" fillId="0" borderId="92" xfId="54" applyNumberFormat="1" applyFont="1" applyBorder="1" applyAlignment="1">
      <alignment horizontal="left"/>
      <protection/>
    </xf>
    <xf numFmtId="10" fontId="5" fillId="35" borderId="93" xfId="54" applyNumberFormat="1" applyFont="1" applyFill="1" applyBorder="1" applyAlignment="1" applyProtection="1">
      <alignment horizontal="center" vertical="center" wrapText="1"/>
      <protection/>
    </xf>
    <xf numFmtId="10" fontId="5" fillId="35" borderId="0" xfId="54" applyNumberFormat="1" applyFont="1" applyFill="1" applyBorder="1" applyAlignment="1" applyProtection="1">
      <alignment horizontal="center" vertical="center" wrapText="1"/>
      <protection/>
    </xf>
    <xf numFmtId="15" fontId="5" fillId="0" borderId="94" xfId="54" applyNumberFormat="1" applyFont="1" applyBorder="1" applyAlignment="1">
      <alignment horizontal="left"/>
      <protection/>
    </xf>
    <xf numFmtId="10" fontId="5" fillId="35" borderId="95" xfId="54" applyNumberFormat="1" applyFont="1" applyFill="1" applyBorder="1" applyAlignment="1" applyProtection="1">
      <alignment horizontal="center" vertical="center" wrapText="1"/>
      <protection/>
    </xf>
    <xf numFmtId="15" fontId="5" fillId="0" borderId="96" xfId="54" applyNumberFormat="1" applyFont="1" applyBorder="1" applyAlignment="1">
      <alignment horizontal="left"/>
      <protection/>
    </xf>
    <xf numFmtId="15" fontId="5" fillId="0" borderId="97" xfId="54" applyNumberFormat="1" applyFont="1" applyBorder="1" applyAlignment="1">
      <alignment horizontal="left"/>
      <protection/>
    </xf>
    <xf numFmtId="10" fontId="5" fillId="0" borderId="98" xfId="54" applyNumberFormat="1" applyFont="1" applyBorder="1" applyAlignment="1" applyProtection="1">
      <alignment horizontal="centerContinuous"/>
      <protection/>
    </xf>
    <xf numFmtId="10" fontId="5" fillId="35" borderId="98" xfId="54" applyNumberFormat="1" applyFont="1" applyFill="1" applyBorder="1" applyAlignment="1" applyProtection="1">
      <alignment horizontal="center" vertical="center" wrapText="1"/>
      <protection/>
    </xf>
    <xf numFmtId="164" fontId="4" fillId="0" borderId="72" xfId="54" applyNumberFormat="1" applyFont="1" applyFill="1" applyBorder="1" applyAlignment="1" applyProtection="1" quotePrefix="1">
      <alignment horizontal="center"/>
      <protection/>
    </xf>
    <xf numFmtId="15" fontId="5" fillId="0" borderId="49" xfId="54" applyNumberFormat="1" applyFont="1" applyFill="1" applyBorder="1" applyAlignment="1">
      <alignment horizontal="left"/>
      <protection/>
    </xf>
    <xf numFmtId="15" fontId="5" fillId="0" borderId="99" xfId="54" applyNumberFormat="1" applyFont="1" applyBorder="1" applyAlignment="1">
      <alignment horizontal="left"/>
      <protection/>
    </xf>
    <xf numFmtId="15" fontId="5" fillId="0" borderId="100" xfId="54" applyNumberFormat="1" applyFont="1" applyBorder="1" applyAlignment="1">
      <alignment horizontal="left"/>
      <protection/>
    </xf>
    <xf numFmtId="10" fontId="5" fillId="35" borderId="101" xfId="54" applyNumberFormat="1" applyFont="1" applyFill="1" applyBorder="1" applyAlignment="1" applyProtection="1">
      <alignment horizontal="center" vertical="center" wrapText="1"/>
      <protection/>
    </xf>
    <xf numFmtId="164" fontId="4" fillId="0" borderId="0" xfId="54" applyNumberFormat="1" applyFont="1" applyBorder="1" applyAlignment="1">
      <alignment horizontal="center" vertical="center" wrapText="1"/>
      <protection/>
    </xf>
    <xf numFmtId="164" fontId="7" fillId="0" borderId="0" xfId="54" applyNumberFormat="1" applyFont="1" applyAlignment="1">
      <alignment horizontal="justify"/>
      <protection/>
    </xf>
    <xf numFmtId="164" fontId="4" fillId="0" borderId="0" xfId="54" applyNumberFormat="1" applyFont="1" applyAlignment="1" applyProtection="1">
      <alignment horizontal="left"/>
      <protection/>
    </xf>
    <xf numFmtId="164" fontId="6" fillId="0" borderId="0" xfId="54" applyNumberFormat="1" applyFont="1" applyAlignment="1">
      <alignment vertical="center"/>
      <protection/>
    </xf>
    <xf numFmtId="164" fontId="6" fillId="0" borderId="0" xfId="54" applyNumberFormat="1" applyFont="1">
      <alignment/>
      <protection/>
    </xf>
    <xf numFmtId="164" fontId="5" fillId="0" borderId="0" xfId="54" applyNumberFormat="1" applyFont="1" applyAlignment="1" applyProtection="1">
      <alignment horizontal="left"/>
      <protection/>
    </xf>
    <xf numFmtId="164" fontId="3" fillId="0" borderId="0" xfId="54" applyNumberFormat="1" applyFont="1" applyFill="1">
      <alignment/>
      <protection/>
    </xf>
    <xf numFmtId="164" fontId="3" fillId="36" borderId="0" xfId="54" applyNumberFormat="1" applyFont="1" applyFill="1">
      <alignment/>
      <protection/>
    </xf>
    <xf numFmtId="17" fontId="0" fillId="0" borderId="0" xfId="0" applyNumberFormat="1" applyAlignment="1">
      <alignment/>
    </xf>
    <xf numFmtId="0" fontId="50" fillId="0" borderId="0" xfId="0" applyFont="1" applyAlignment="1">
      <alignment horizontal="center"/>
    </xf>
    <xf numFmtId="43" fontId="0" fillId="0" borderId="0" xfId="48" applyFont="1" applyAlignment="1">
      <alignment/>
    </xf>
    <xf numFmtId="165" fontId="0" fillId="0" borderId="0" xfId="0" applyNumberFormat="1" applyAlignment="1">
      <alignment/>
    </xf>
    <xf numFmtId="166" fontId="0" fillId="0" borderId="0" xfId="56" applyNumberFormat="1" applyFont="1" applyAlignment="1">
      <alignment/>
    </xf>
    <xf numFmtId="0" fontId="0" fillId="37" borderId="0" xfId="0" applyFont="1" applyFill="1" applyAlignment="1">
      <alignment/>
    </xf>
    <xf numFmtId="43" fontId="50" fillId="37" borderId="0" xfId="0" applyNumberFormat="1" applyFont="1" applyFill="1" applyAlignment="1">
      <alignment/>
    </xf>
    <xf numFmtId="43" fontId="0" fillId="37" borderId="0" xfId="0" applyNumberFormat="1" applyFont="1" applyFill="1" applyAlignment="1">
      <alignment/>
    </xf>
    <xf numFmtId="0" fontId="0" fillId="0" borderId="0" xfId="0" applyAlignment="1">
      <alignment horizontal="left"/>
    </xf>
    <xf numFmtId="0" fontId="0" fillId="37" borderId="0" xfId="0" applyFont="1" applyFill="1" applyAlignment="1">
      <alignment horizontal="left"/>
    </xf>
    <xf numFmtId="0" fontId="50" fillId="37" borderId="0" xfId="0" applyFont="1" applyFill="1" applyAlignment="1">
      <alignment horizontal="left"/>
    </xf>
    <xf numFmtId="0" fontId="0" fillId="0" borderId="0" xfId="0" applyAlignment="1">
      <alignment horizontal="left"/>
    </xf>
    <xf numFmtId="0" fontId="0" fillId="37" borderId="0" xfId="0" applyFill="1" applyAlignment="1">
      <alignment/>
    </xf>
    <xf numFmtId="0" fontId="52" fillId="0" borderId="0" xfId="0" applyFont="1" applyAlignment="1">
      <alignment/>
    </xf>
    <xf numFmtId="0" fontId="53" fillId="0" borderId="0" xfId="0" applyFont="1" applyAlignment="1">
      <alignment/>
    </xf>
    <xf numFmtId="0" fontId="51" fillId="0" borderId="0" xfId="0" applyFont="1" applyAlignment="1">
      <alignment horizontal="right"/>
    </xf>
    <xf numFmtId="43" fontId="54" fillId="0" borderId="0" xfId="0" applyNumberFormat="1" applyFont="1" applyAlignment="1">
      <alignment/>
    </xf>
    <xf numFmtId="0" fontId="55" fillId="0" borderId="0" xfId="0" applyFont="1" applyAlignment="1">
      <alignment/>
    </xf>
    <xf numFmtId="0" fontId="0" fillId="0" borderId="0" xfId="0" applyAlignment="1">
      <alignment horizontal="left"/>
    </xf>
    <xf numFmtId="0" fontId="50" fillId="0" borderId="0" xfId="0" applyFont="1" applyAlignment="1">
      <alignment horizontal="center"/>
    </xf>
    <xf numFmtId="0" fontId="0" fillId="0" borderId="0" xfId="0" applyAlignment="1">
      <alignment horizontal="right"/>
    </xf>
    <xf numFmtId="0" fontId="0" fillId="38" borderId="0" xfId="0" applyFont="1" applyFill="1" applyAlignment="1">
      <alignment horizontal="left"/>
    </xf>
    <xf numFmtId="0" fontId="0" fillId="0" borderId="0" xfId="0" applyFont="1" applyAlignment="1">
      <alignment horizontal="left"/>
    </xf>
    <xf numFmtId="0" fontId="0" fillId="0" borderId="0" xfId="0" applyAlignment="1">
      <alignment horizontal="left"/>
    </xf>
    <xf numFmtId="43" fontId="0" fillId="0" borderId="0" xfId="48" applyFont="1" applyAlignment="1">
      <alignment/>
    </xf>
    <xf numFmtId="15" fontId="56" fillId="39" borderId="14" xfId="54" applyNumberFormat="1" applyFont="1" applyFill="1" applyBorder="1" applyAlignment="1">
      <alignment horizontal="left"/>
      <protection/>
    </xf>
    <xf numFmtId="0" fontId="50" fillId="0" borderId="0" xfId="0" applyFont="1" applyAlignment="1">
      <alignment horizontal="left"/>
    </xf>
    <xf numFmtId="0" fontId="0" fillId="0" borderId="0" xfId="0" applyAlignment="1">
      <alignment horizontal="left"/>
    </xf>
    <xf numFmtId="10" fontId="5" fillId="0" borderId="69" xfId="54" applyNumberFormat="1" applyFont="1" applyBorder="1" applyAlignment="1" applyProtection="1">
      <alignment horizontal="center" vertical="center" wrapText="1"/>
      <protection/>
    </xf>
    <xf numFmtId="164" fontId="4" fillId="0" borderId="94" xfId="54" applyNumberFormat="1" applyFont="1" applyBorder="1" applyAlignment="1">
      <alignment horizontal="center" vertical="center" wrapText="1"/>
      <protection/>
    </xf>
    <xf numFmtId="10" fontId="5" fillId="0" borderId="85" xfId="54" applyNumberFormat="1" applyFont="1" applyBorder="1" applyAlignment="1" applyProtection="1">
      <alignment horizontal="center" vertical="center" wrapText="1"/>
      <protection/>
    </xf>
    <xf numFmtId="164" fontId="4" fillId="0" borderId="85" xfId="54" applyNumberFormat="1" applyFont="1" applyBorder="1" applyAlignment="1">
      <alignment horizontal="center" vertical="center" wrapText="1"/>
      <protection/>
    </xf>
    <xf numFmtId="10" fontId="56" fillId="39" borderId="85" xfId="54" applyNumberFormat="1" applyFont="1" applyFill="1" applyBorder="1" applyAlignment="1" applyProtection="1">
      <alignment horizontal="center" vertical="center" wrapText="1"/>
      <protection/>
    </xf>
    <xf numFmtId="164" fontId="57" fillId="39" borderId="85" xfId="54" applyNumberFormat="1" applyFont="1" applyFill="1" applyBorder="1" applyAlignment="1">
      <alignment horizontal="center" vertical="center" wrapText="1"/>
      <protection/>
    </xf>
    <xf numFmtId="164" fontId="4" fillId="0" borderId="0" xfId="54" applyNumberFormat="1" applyFont="1" applyAlignment="1" applyProtection="1">
      <alignment horizontal="justify" wrapText="1"/>
      <protection/>
    </xf>
    <xf numFmtId="10" fontId="5" fillId="0" borderId="44" xfId="54" applyNumberFormat="1" applyFont="1" applyBorder="1" applyAlignment="1" applyProtection="1">
      <alignment horizontal="center" vertical="center" wrapText="1"/>
      <protection/>
    </xf>
    <xf numFmtId="164" fontId="4" fillId="0" borderId="102" xfId="54" applyNumberFormat="1" applyFont="1" applyBorder="1" applyAlignment="1">
      <alignment horizontal="center" vertical="center" wrapText="1"/>
      <protection/>
    </xf>
    <xf numFmtId="10" fontId="56" fillId="35" borderId="96" xfId="54" applyNumberFormat="1" applyFont="1" applyFill="1" applyBorder="1" applyAlignment="1" applyProtection="1">
      <alignment horizontal="center" vertical="center" wrapText="1"/>
      <protection/>
    </xf>
    <xf numFmtId="164" fontId="57" fillId="35" borderId="97" xfId="54" applyNumberFormat="1" applyFont="1" applyFill="1" applyBorder="1" applyAlignment="1">
      <alignment horizontal="center" vertical="center" wrapText="1"/>
      <protection/>
    </xf>
    <xf numFmtId="10" fontId="56" fillId="35" borderId="85" xfId="54" applyNumberFormat="1" applyFont="1" applyFill="1" applyBorder="1" applyAlignment="1" applyProtection="1">
      <alignment horizontal="center" vertical="center" wrapText="1"/>
      <protection/>
    </xf>
    <xf numFmtId="164" fontId="57" fillId="35" borderId="85" xfId="54" applyNumberFormat="1" applyFont="1" applyFill="1" applyBorder="1" applyAlignment="1">
      <alignment horizontal="center" vertical="center" wrapText="1"/>
      <protection/>
    </xf>
    <xf numFmtId="10" fontId="5" fillId="0" borderId="89" xfId="54" applyNumberFormat="1" applyFont="1" applyBorder="1" applyAlignment="1" applyProtection="1">
      <alignment horizontal="center" vertical="center" wrapText="1"/>
      <protection/>
    </xf>
    <xf numFmtId="164" fontId="4" fillId="0" borderId="103" xfId="54" applyNumberFormat="1" applyFont="1" applyBorder="1" applyAlignment="1">
      <alignment horizontal="center" vertical="center" wrapText="1"/>
      <protection/>
    </xf>
    <xf numFmtId="10" fontId="5" fillId="0" borderId="96" xfId="54" applyNumberFormat="1" applyFont="1" applyBorder="1" applyAlignment="1" applyProtection="1">
      <alignment horizontal="center" vertical="center" wrapText="1"/>
      <protection/>
    </xf>
    <xf numFmtId="164" fontId="4" fillId="0" borderId="97" xfId="54" applyNumberFormat="1" applyFont="1" applyBorder="1" applyAlignment="1">
      <alignment horizontal="center" vertical="center" wrapText="1"/>
      <protection/>
    </xf>
    <xf numFmtId="10" fontId="5" fillId="0" borderId="49" xfId="54" applyNumberFormat="1" applyFont="1" applyBorder="1" applyAlignment="1" applyProtection="1">
      <alignment horizontal="center" vertical="center" wrapText="1"/>
      <protection/>
    </xf>
    <xf numFmtId="164" fontId="4" fillId="0" borderId="100" xfId="54" applyNumberFormat="1" applyFont="1" applyBorder="1" applyAlignment="1">
      <alignment horizontal="center" vertical="center" wrapText="1"/>
      <protection/>
    </xf>
    <xf numFmtId="10" fontId="5" fillId="0" borderId="14" xfId="54" applyNumberFormat="1" applyFont="1" applyBorder="1" applyAlignment="1" applyProtection="1">
      <alignment horizontal="center" vertical="center" wrapText="1"/>
      <protection/>
    </xf>
    <xf numFmtId="164" fontId="4" fillId="0" borderId="14" xfId="54" applyNumberFormat="1" applyFont="1" applyBorder="1" applyAlignment="1">
      <alignment horizontal="center" vertical="center" wrapText="1"/>
      <protection/>
    </xf>
    <xf numFmtId="10" fontId="5" fillId="0" borderId="84" xfId="54" applyNumberFormat="1" applyFont="1" applyBorder="1" applyAlignment="1" applyProtection="1">
      <alignment horizontal="center" vertical="center" wrapText="1"/>
      <protection/>
    </xf>
    <xf numFmtId="164" fontId="4" fillId="0" borderId="84" xfId="54" applyNumberFormat="1" applyFont="1" applyBorder="1" applyAlignment="1">
      <alignment horizontal="center" vertical="center" wrapText="1"/>
      <protection/>
    </xf>
    <xf numFmtId="10" fontId="5" fillId="0" borderId="104" xfId="54" applyNumberFormat="1" applyFont="1" applyBorder="1" applyAlignment="1" applyProtection="1">
      <alignment horizontal="center"/>
      <protection/>
    </xf>
    <xf numFmtId="10" fontId="5" fillId="0" borderId="105" xfId="54" applyNumberFormat="1" applyFont="1" applyBorder="1" applyAlignment="1" applyProtection="1">
      <alignment horizontal="center"/>
      <protection/>
    </xf>
    <xf numFmtId="164" fontId="4" fillId="0" borderId="87" xfId="54" applyNumberFormat="1" applyFont="1" applyBorder="1" applyAlignment="1">
      <alignment horizontal="center" wrapText="1"/>
      <protection/>
    </xf>
    <xf numFmtId="164" fontId="4" fillId="0" borderId="22" xfId="54" applyNumberFormat="1" applyFont="1" applyBorder="1" applyAlignment="1">
      <alignment horizontal="center" wrapText="1"/>
      <protection/>
    </xf>
    <xf numFmtId="164" fontId="4" fillId="0" borderId="106" xfId="54" applyNumberFormat="1" applyFont="1" applyBorder="1" applyAlignment="1">
      <alignment horizontal="center" wrapText="1"/>
      <protection/>
    </xf>
    <xf numFmtId="164" fontId="4" fillId="0" borderId="107" xfId="54" applyNumberFormat="1" applyFont="1" applyBorder="1" applyAlignment="1">
      <alignment horizontal="center" wrapText="1"/>
      <protection/>
    </xf>
    <xf numFmtId="10" fontId="5" fillId="0" borderId="108" xfId="54" applyNumberFormat="1" applyFont="1" applyBorder="1" applyAlignment="1" applyProtection="1">
      <alignment horizontal="center"/>
      <protection/>
    </xf>
    <xf numFmtId="10" fontId="5" fillId="0" borderId="42" xfId="54" applyNumberFormat="1" applyFont="1" applyBorder="1" applyAlignment="1" applyProtection="1">
      <alignment horizontal="center"/>
      <protection/>
    </xf>
    <xf numFmtId="10" fontId="5" fillId="34" borderId="109" xfId="54" applyNumberFormat="1" applyFont="1" applyFill="1" applyBorder="1" applyAlignment="1" applyProtection="1">
      <alignment horizontal="center"/>
      <protection/>
    </xf>
    <xf numFmtId="10" fontId="5" fillId="34" borderId="74" xfId="54" applyNumberFormat="1" applyFont="1" applyFill="1" applyBorder="1" applyAlignment="1" applyProtection="1">
      <alignment horizontal="center"/>
      <protection/>
    </xf>
    <xf numFmtId="10" fontId="5" fillId="0" borderId="27" xfId="54" applyNumberFormat="1" applyFont="1" applyBorder="1" applyAlignment="1" applyProtection="1">
      <alignment horizontal="center" vertical="center" wrapText="1"/>
      <protection/>
    </xf>
    <xf numFmtId="164" fontId="4" fillId="0" borderId="27" xfId="54" applyNumberFormat="1" applyFont="1" applyBorder="1" applyAlignment="1">
      <alignment horizontal="center" vertical="center" wrapText="1"/>
      <protection/>
    </xf>
    <xf numFmtId="10" fontId="5" fillId="0" borderId="110" xfId="54" applyNumberFormat="1" applyFont="1" applyBorder="1" applyAlignment="1" applyProtection="1">
      <alignment horizontal="center" vertical="center" wrapText="1"/>
      <protection/>
    </xf>
    <xf numFmtId="164" fontId="4" fillId="0" borderId="0" xfId="54" applyNumberFormat="1" applyFont="1" applyBorder="1" applyAlignment="1">
      <alignment horizontal="center" vertical="center" wrapText="1"/>
      <protection/>
    </xf>
    <xf numFmtId="10" fontId="5" fillId="0" borderId="111" xfId="54" applyNumberFormat="1" applyFont="1" applyBorder="1" applyAlignment="1" applyProtection="1">
      <alignment horizontal="center" vertical="center" wrapText="1"/>
      <protection/>
    </xf>
    <xf numFmtId="164" fontId="4" fillId="0" borderId="11" xfId="54" applyNumberFormat="1" applyFont="1" applyBorder="1" applyAlignment="1">
      <alignment horizontal="center" vertical="center" wrapText="1"/>
      <protection/>
    </xf>
    <xf numFmtId="10" fontId="5" fillId="0" borderId="112" xfId="54" applyNumberFormat="1" applyFont="1" applyBorder="1" applyAlignment="1" applyProtection="1">
      <alignment horizontal="center" vertical="center" wrapText="1"/>
      <protection/>
    </xf>
    <xf numFmtId="10" fontId="5" fillId="0" borderId="113" xfId="54" applyNumberFormat="1" applyFont="1" applyBorder="1" applyAlignment="1" applyProtection="1">
      <alignment horizontal="center" vertical="center" wrapText="1"/>
      <protection/>
    </xf>
    <xf numFmtId="10" fontId="5" fillId="0" borderId="109" xfId="54" applyNumberFormat="1" applyFont="1" applyBorder="1" applyAlignment="1" applyProtection="1">
      <alignment horizontal="center" vertical="center" wrapText="1"/>
      <protection/>
    </xf>
    <xf numFmtId="164" fontId="4" fillId="0" borderId="114" xfId="54" applyNumberFormat="1" applyFont="1" applyBorder="1" applyAlignment="1">
      <alignment horizontal="center" vertical="center" wrapText="1"/>
      <protection/>
    </xf>
    <xf numFmtId="164" fontId="4" fillId="0" borderId="0" xfId="54" applyNumberFormat="1" applyFont="1" applyAlignment="1">
      <alignment horizontal="center" vertical="center" wrapText="1"/>
      <protection/>
    </xf>
    <xf numFmtId="164" fontId="4" fillId="0" borderId="0" xfId="54" applyNumberFormat="1" applyFont="1" applyAlignment="1">
      <alignment horizontal="center"/>
      <protection/>
    </xf>
    <xf numFmtId="164" fontId="5" fillId="0" borderId="0" xfId="54" applyNumberFormat="1" applyFont="1" applyAlignment="1" applyProtection="1">
      <alignment horizontal="center"/>
      <protection/>
    </xf>
    <xf numFmtId="164" fontId="4" fillId="0" borderId="27" xfId="54" applyNumberFormat="1" applyFont="1" applyBorder="1" applyAlignment="1" applyProtection="1">
      <alignment horizontal="center" vertical="center" wrapText="1"/>
      <protection/>
    </xf>
    <xf numFmtId="164" fontId="4" fillId="0" borderId="115" xfId="54" applyNumberFormat="1" applyFont="1" applyBorder="1" applyAlignment="1">
      <alignment horizontal="center" vertical="center" wrapText="1"/>
      <protection/>
    </xf>
    <xf numFmtId="164" fontId="4" fillId="0" borderId="28" xfId="54" applyNumberFormat="1" applyFont="1" applyBorder="1" applyAlignment="1" applyProtection="1">
      <alignment horizontal="center" vertical="center" wrapText="1"/>
      <protection/>
    </xf>
    <xf numFmtId="164" fontId="4" fillId="0" borderId="83" xfId="54" applyNumberFormat="1" applyFont="1" applyBorder="1" applyAlignment="1" applyProtection="1">
      <alignment horizontal="center" vertical="center" wrapText="1"/>
      <protection/>
    </xf>
    <xf numFmtId="164" fontId="4" fillId="0" borderId="116" xfId="54" applyNumberFormat="1" applyFont="1" applyBorder="1" applyAlignment="1">
      <alignment horizontal="center" vertical="center" wrapText="1"/>
      <protection/>
    </xf>
    <xf numFmtId="0" fontId="50" fillId="0" borderId="0" xfId="0" applyFont="1" applyAlignment="1">
      <alignment horizontal="center"/>
    </xf>
    <xf numFmtId="164" fontId="4" fillId="0" borderId="0" xfId="54" applyNumberFormat="1" applyFont="1" applyFill="1" applyBorder="1" applyAlignment="1" applyProtection="1" quotePrefix="1">
      <alignment horizontal="center"/>
      <protection/>
    </xf>
    <xf numFmtId="15" fontId="5" fillId="0" borderId="0" xfId="54" applyNumberFormat="1" applyFont="1" applyFill="1" applyBorder="1" applyAlignment="1">
      <alignment horizontal="left"/>
      <protection/>
    </xf>
    <xf numFmtId="10" fontId="5" fillId="0" borderId="0" xfId="54" applyNumberFormat="1" applyFont="1" applyBorder="1" applyAlignment="1" applyProtection="1">
      <alignment horizontal="center" vertical="center" wrapText="1"/>
      <protection/>
    </xf>
    <xf numFmtId="164" fontId="4" fillId="0" borderId="72" xfId="0" applyNumberFormat="1" applyFont="1" applyBorder="1" applyAlignment="1" applyProtection="1" quotePrefix="1">
      <alignment horizontal="center"/>
      <protection/>
    </xf>
    <xf numFmtId="15" fontId="5" fillId="0" borderId="69" xfId="0" applyNumberFormat="1" applyFont="1" applyFill="1" applyBorder="1" applyAlignment="1">
      <alignment horizontal="left"/>
    </xf>
    <xf numFmtId="15" fontId="5" fillId="0" borderId="89" xfId="0" applyNumberFormat="1" applyFont="1" applyBorder="1" applyAlignment="1">
      <alignment horizontal="left"/>
    </xf>
    <xf numFmtId="15" fontId="5" fillId="0" borderId="94" xfId="0" applyNumberFormat="1" applyFont="1" applyBorder="1" applyAlignment="1">
      <alignment horizontal="left"/>
    </xf>
    <xf numFmtId="10" fontId="5" fillId="0" borderId="69" xfId="0" applyNumberFormat="1" applyFont="1" applyBorder="1" applyAlignment="1" applyProtection="1">
      <alignment horizontal="center" vertical="center" wrapText="1"/>
      <protection/>
    </xf>
    <xf numFmtId="0" fontId="4" fillId="0" borderId="94" xfId="0" applyFont="1" applyBorder="1" applyAlignment="1">
      <alignment horizontal="center" vertical="center" wrapText="1"/>
    </xf>
    <xf numFmtId="10" fontId="5" fillId="35" borderId="95" xfId="0" applyNumberFormat="1" applyFont="1" applyFill="1" applyBorder="1" applyAlignment="1" applyProtection="1">
      <alignment horizontal="center" vertical="center" wrapText="1"/>
      <protection/>
    </xf>
    <xf numFmtId="164" fontId="4" fillId="0" borderId="76" xfId="0" applyNumberFormat="1" applyFont="1" applyBorder="1" applyAlignment="1" applyProtection="1" quotePrefix="1">
      <alignment horizontal="center"/>
      <protection/>
    </xf>
    <xf numFmtId="15" fontId="5" fillId="0" borderId="97" xfId="0" applyNumberFormat="1" applyFont="1" applyBorder="1" applyAlignment="1">
      <alignment horizontal="left"/>
    </xf>
    <xf numFmtId="164" fontId="4" fillId="0" borderId="117" xfId="0" applyNumberFormat="1" applyFont="1" applyBorder="1" applyAlignment="1" applyProtection="1" quotePrefix="1">
      <alignment horizontal="center"/>
      <protection/>
    </xf>
    <xf numFmtId="15" fontId="5" fillId="0" borderId="49" xfId="0" applyNumberFormat="1" applyFont="1" applyFill="1" applyBorder="1" applyAlignment="1">
      <alignment horizontal="left"/>
    </xf>
    <xf numFmtId="15" fontId="5" fillId="0" borderId="99" xfId="0" applyNumberFormat="1" applyFont="1" applyBorder="1" applyAlignment="1">
      <alignment horizontal="left"/>
    </xf>
    <xf numFmtId="15" fontId="5" fillId="0" borderId="100" xfId="0" applyNumberFormat="1" applyFont="1" applyBorder="1" applyAlignment="1">
      <alignment horizontal="left"/>
    </xf>
    <xf numFmtId="10" fontId="56" fillId="35" borderId="118" xfId="0" applyNumberFormat="1" applyFont="1" applyFill="1" applyBorder="1" applyAlignment="1" applyProtection="1">
      <alignment horizontal="center" vertical="center" wrapText="1"/>
      <protection/>
    </xf>
    <xf numFmtId="10" fontId="56" fillId="35" borderId="119" xfId="0" applyNumberFormat="1" applyFont="1" applyFill="1" applyBorder="1" applyAlignment="1" applyProtection="1">
      <alignment horizontal="center" vertical="center" wrapText="1"/>
      <protection/>
    </xf>
    <xf numFmtId="10" fontId="5" fillId="0" borderId="101" xfId="0" applyNumberFormat="1" applyFont="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876300</xdr:colOff>
      <xdr:row>6</xdr:row>
      <xdr:rowOff>104775</xdr:rowOff>
    </xdr:to>
    <xdr:pic>
      <xdr:nvPicPr>
        <xdr:cNvPr id="1" name="2 Imagen" descr="http://www.globalcontable.com/imagenes/banner.jpg"/>
        <xdr:cNvPicPr preferRelativeResize="1">
          <a:picLocks noChangeAspect="1"/>
        </xdr:cNvPicPr>
      </xdr:nvPicPr>
      <xdr:blipFill>
        <a:blip r:embed="rId1"/>
        <a:stretch>
          <a:fillRect/>
        </a:stretch>
      </xdr:blipFill>
      <xdr:spPr>
        <a:xfrm>
          <a:off x="0" y="0"/>
          <a:ext cx="93345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8:J73"/>
  <sheetViews>
    <sheetView tabSelected="1" zoomScalePageLayoutView="0" workbookViewId="0" topLeftCell="A1">
      <pane xSplit="2" ySplit="12" topLeftCell="C13" activePane="bottomRight" state="frozen"/>
      <selection pane="topLeft" activeCell="A1" sqref="A1"/>
      <selection pane="topRight" activeCell="C1" sqref="C1"/>
      <selection pane="bottomLeft" activeCell="A4" sqref="A4"/>
      <selection pane="bottomRight" activeCell="B10" sqref="B10"/>
    </sheetView>
  </sheetViews>
  <sheetFormatPr defaultColWidth="11.421875" defaultRowHeight="15"/>
  <cols>
    <col min="3" max="5" width="14.140625" style="0" bestFit="1" customWidth="1"/>
    <col min="6" max="6" width="13.140625" style="0" bestFit="1" customWidth="1"/>
    <col min="7" max="7" width="14.140625" style="0" bestFit="1" customWidth="1"/>
    <col min="11" max="11" width="16.57421875" style="0" customWidth="1"/>
    <col min="12" max="13" width="14.140625" style="0" bestFit="1" customWidth="1"/>
  </cols>
  <sheetData>
    <row r="8" spans="1:10" ht="15">
      <c r="A8" s="237" t="s">
        <v>503</v>
      </c>
      <c r="B8" s="237"/>
      <c r="C8" s="237"/>
      <c r="D8" s="237"/>
      <c r="E8" s="237"/>
      <c r="F8" s="237"/>
      <c r="G8" s="237"/>
      <c r="H8" s="237"/>
      <c r="I8" s="237"/>
      <c r="J8" s="237"/>
    </row>
    <row r="10" spans="1:2" ht="15">
      <c r="A10" t="s">
        <v>457</v>
      </c>
      <c r="B10" s="2">
        <f>+'tasa mensual'!E307</f>
        <v>0.1769</v>
      </c>
    </row>
    <row r="11" spans="1:2" ht="15">
      <c r="A11" t="s">
        <v>458</v>
      </c>
      <c r="B11" s="214">
        <f>+POWER((B10+1),(1/12))-1</f>
        <v>0.013666195529381975</v>
      </c>
    </row>
    <row r="12" spans="1:6" ht="15">
      <c r="A12" t="s">
        <v>453</v>
      </c>
      <c r="C12" t="s">
        <v>2</v>
      </c>
      <c r="D12" t="s">
        <v>3</v>
      </c>
      <c r="E12" t="s">
        <v>0</v>
      </c>
      <c r="F12" t="s">
        <v>1</v>
      </c>
    </row>
    <row r="13" spans="1:6" ht="15">
      <c r="A13">
        <v>60</v>
      </c>
      <c r="B13" s="210">
        <v>40695</v>
      </c>
      <c r="C13" s="4">
        <v>30000000</v>
      </c>
      <c r="D13" s="1">
        <v>500000</v>
      </c>
      <c r="E13" s="1">
        <f>+D13/POWER((1+$B$11),A13)</f>
        <v>221448.2181198396</v>
      </c>
      <c r="F13" s="3">
        <f>+D13-E13</f>
        <v>278551.7818801604</v>
      </c>
    </row>
    <row r="14" spans="1:6" ht="15">
      <c r="A14">
        <v>59</v>
      </c>
      <c r="B14" s="210">
        <v>40725</v>
      </c>
      <c r="C14" s="3">
        <f aca="true" t="shared" si="0" ref="C14:C45">+C13-D13</f>
        <v>29500000</v>
      </c>
      <c r="D14" s="1">
        <v>500000</v>
      </c>
      <c r="E14" s="1">
        <f aca="true" t="shared" si="1" ref="E14:E72">+D14/POWER((1+$B$11),A14)</f>
        <v>224474.57276829862</v>
      </c>
      <c r="F14" s="3">
        <f aca="true" t="shared" si="2" ref="F14:F72">+D14-E14</f>
        <v>275525.4272317014</v>
      </c>
    </row>
    <row r="15" spans="1:6" ht="15">
      <c r="A15">
        <v>58</v>
      </c>
      <c r="B15" s="210">
        <v>40756</v>
      </c>
      <c r="C15" s="3">
        <f t="shared" si="0"/>
        <v>29000000</v>
      </c>
      <c r="D15" s="1">
        <v>500000</v>
      </c>
      <c r="E15" s="1">
        <f t="shared" si="1"/>
        <v>227542.28617112467</v>
      </c>
      <c r="F15" s="3">
        <f t="shared" si="2"/>
        <v>272457.71382887533</v>
      </c>
    </row>
    <row r="16" spans="1:6" ht="15">
      <c r="A16">
        <v>57</v>
      </c>
      <c r="B16" s="210">
        <v>40787</v>
      </c>
      <c r="C16" s="3">
        <f t="shared" si="0"/>
        <v>28500000</v>
      </c>
      <c r="D16" s="1">
        <v>500000</v>
      </c>
      <c r="E16" s="1">
        <f t="shared" si="1"/>
        <v>230651.92354514185</v>
      </c>
      <c r="F16" s="3">
        <f t="shared" si="2"/>
        <v>269348.0764548582</v>
      </c>
    </row>
    <row r="17" spans="1:6" ht="15">
      <c r="A17">
        <v>56</v>
      </c>
      <c r="B17" s="210">
        <v>40817</v>
      </c>
      <c r="C17" s="3">
        <f t="shared" si="0"/>
        <v>28000000</v>
      </c>
      <c r="D17" s="1">
        <v>500000</v>
      </c>
      <c r="E17" s="1">
        <f t="shared" si="1"/>
        <v>233804.05783153776</v>
      </c>
      <c r="F17" s="3">
        <f t="shared" si="2"/>
        <v>266195.9421684622</v>
      </c>
    </row>
    <row r="18" spans="1:6" ht="15">
      <c r="A18">
        <v>55</v>
      </c>
      <c r="B18" s="210">
        <v>40848</v>
      </c>
      <c r="C18" s="3">
        <f t="shared" si="0"/>
        <v>27500000</v>
      </c>
      <c r="D18" s="1">
        <v>500000</v>
      </c>
      <c r="E18" s="1">
        <f t="shared" si="1"/>
        <v>236999.26980142653</v>
      </c>
      <c r="F18" s="3">
        <f t="shared" si="2"/>
        <v>263000.73019857344</v>
      </c>
    </row>
    <row r="19" spans="1:6" ht="15">
      <c r="A19">
        <v>54</v>
      </c>
      <c r="B19" s="210">
        <v>40878</v>
      </c>
      <c r="C19" s="3">
        <f t="shared" si="0"/>
        <v>27000000</v>
      </c>
      <c r="D19" s="1">
        <v>500000</v>
      </c>
      <c r="E19" s="1">
        <f t="shared" si="1"/>
        <v>240238.1481628536</v>
      </c>
      <c r="F19" s="3">
        <f t="shared" si="2"/>
        <v>259761.8518371464</v>
      </c>
    </row>
    <row r="20" spans="1:6" ht="15">
      <c r="A20">
        <v>53</v>
      </c>
      <c r="B20" s="210">
        <v>40909</v>
      </c>
      <c r="C20" s="3">
        <f t="shared" si="0"/>
        <v>26500000</v>
      </c>
      <c r="D20" s="1">
        <v>500000</v>
      </c>
      <c r="E20" s="1">
        <f t="shared" si="1"/>
        <v>243521.28966926382</v>
      </c>
      <c r="F20" s="3">
        <f t="shared" si="2"/>
        <v>256478.71033073618</v>
      </c>
    </row>
    <row r="21" spans="1:6" ht="15">
      <c r="A21">
        <v>52</v>
      </c>
      <c r="B21" s="210">
        <v>40940</v>
      </c>
      <c r="C21" s="3">
        <f t="shared" si="0"/>
        <v>26000000</v>
      </c>
      <c r="D21" s="1">
        <v>500000</v>
      </c>
      <c r="E21" s="1">
        <f t="shared" si="1"/>
        <v>246849.29922945122</v>
      </c>
      <c r="F21" s="3">
        <f t="shared" si="2"/>
        <v>253150.70077054878</v>
      </c>
    </row>
    <row r="22" spans="1:6" ht="15">
      <c r="A22">
        <v>51</v>
      </c>
      <c r="B22" s="210">
        <v>40969</v>
      </c>
      <c r="C22" s="3">
        <f t="shared" si="0"/>
        <v>25500000</v>
      </c>
      <c r="D22" s="1">
        <v>500000</v>
      </c>
      <c r="E22" s="1">
        <f t="shared" si="1"/>
        <v>250222.79001901188</v>
      </c>
      <c r="F22" s="3">
        <f t="shared" si="2"/>
        <v>249777.20998098812</v>
      </c>
    </row>
    <row r="23" spans="1:6" ht="15">
      <c r="A23">
        <v>50</v>
      </c>
      <c r="B23" s="210">
        <v>41000</v>
      </c>
      <c r="C23" s="3">
        <f t="shared" si="0"/>
        <v>25000000</v>
      </c>
      <c r="D23" s="1">
        <v>500000</v>
      </c>
      <c r="E23" s="1">
        <f t="shared" si="1"/>
        <v>253642.38359331916</v>
      </c>
      <c r="F23" s="3">
        <f t="shared" si="2"/>
        <v>246357.61640668084</v>
      </c>
    </row>
    <row r="24" spans="1:6" ht="15">
      <c r="A24">
        <v>49</v>
      </c>
      <c r="B24" s="210">
        <v>41030</v>
      </c>
      <c r="C24" s="3">
        <f t="shared" si="0"/>
        <v>24500000</v>
      </c>
      <c r="D24" s="1">
        <v>500000</v>
      </c>
      <c r="E24" s="1">
        <f t="shared" si="1"/>
        <v>257108.710002044</v>
      </c>
      <c r="F24" s="3">
        <f t="shared" si="2"/>
        <v>242891.289997956</v>
      </c>
    </row>
    <row r="25" spans="1:6" ht="15">
      <c r="A25">
        <v>48</v>
      </c>
      <c r="B25" s="210">
        <v>41061</v>
      </c>
      <c r="C25" s="3">
        <f t="shared" si="0"/>
        <v>24000000</v>
      </c>
      <c r="D25" s="1">
        <v>500000</v>
      </c>
      <c r="E25" s="1">
        <f t="shared" si="1"/>
        <v>260622.4079052391</v>
      </c>
      <c r="F25" s="3">
        <f t="shared" si="2"/>
        <v>239377.5920947609</v>
      </c>
    </row>
    <row r="26" spans="1:6" ht="15">
      <c r="A26">
        <v>47</v>
      </c>
      <c r="B26" s="210">
        <v>41091</v>
      </c>
      <c r="C26" s="3">
        <f t="shared" si="0"/>
        <v>23500000</v>
      </c>
      <c r="D26" s="1">
        <v>500000</v>
      </c>
      <c r="E26" s="1">
        <f t="shared" si="1"/>
        <v>264184.1246910105</v>
      </c>
      <c r="F26" s="3">
        <f t="shared" si="2"/>
        <v>235815.8753089895</v>
      </c>
    </row>
    <row r="27" spans="1:6" ht="15">
      <c r="A27">
        <v>46</v>
      </c>
      <c r="B27" s="210">
        <v>41122</v>
      </c>
      <c r="C27" s="3">
        <f t="shared" si="0"/>
        <v>23000000</v>
      </c>
      <c r="D27" s="1">
        <v>500000</v>
      </c>
      <c r="E27" s="1">
        <f t="shared" si="1"/>
        <v>267794.5165947965</v>
      </c>
      <c r="F27" s="3">
        <f t="shared" si="2"/>
        <v>232205.4834052035</v>
      </c>
    </row>
    <row r="28" spans="1:6" ht="15">
      <c r="A28">
        <v>45</v>
      </c>
      <c r="B28" s="210">
        <v>41153</v>
      </c>
      <c r="C28" s="3">
        <f t="shared" si="0"/>
        <v>22500000</v>
      </c>
      <c r="D28" s="1">
        <v>500000</v>
      </c>
      <c r="E28" s="1">
        <f t="shared" si="1"/>
        <v>271454.2488202773</v>
      </c>
      <c r="F28" s="3">
        <f t="shared" si="2"/>
        <v>228545.75117972272</v>
      </c>
    </row>
    <row r="29" spans="1:6" ht="15">
      <c r="A29">
        <v>44</v>
      </c>
      <c r="B29" s="210">
        <v>41183</v>
      </c>
      <c r="C29" s="3">
        <f t="shared" si="0"/>
        <v>22000000</v>
      </c>
      <c r="D29" s="1">
        <v>500000</v>
      </c>
      <c r="E29" s="1">
        <f t="shared" si="1"/>
        <v>275163.99566193676</v>
      </c>
      <c r="F29" s="3">
        <f t="shared" si="2"/>
        <v>224836.00433806324</v>
      </c>
    </row>
    <row r="30" spans="1:6" ht="15">
      <c r="A30">
        <v>43</v>
      </c>
      <c r="B30" s="210">
        <v>41214</v>
      </c>
      <c r="C30" s="3">
        <f t="shared" si="0"/>
        <v>21500000</v>
      </c>
      <c r="D30" s="1">
        <v>500000</v>
      </c>
      <c r="E30" s="1">
        <f t="shared" si="1"/>
        <v>278924.4406292988</v>
      </c>
      <c r="F30" s="3">
        <f t="shared" si="2"/>
        <v>221075.5593707012</v>
      </c>
    </row>
    <row r="31" spans="1:6" ht="15">
      <c r="A31">
        <v>42</v>
      </c>
      <c r="B31" s="210">
        <v>41244</v>
      </c>
      <c r="C31" s="4">
        <f t="shared" si="0"/>
        <v>21000000</v>
      </c>
      <c r="D31" s="1">
        <v>500000</v>
      </c>
      <c r="E31" s="1">
        <f t="shared" si="1"/>
        <v>282736.2765728623</v>
      </c>
      <c r="F31" s="3">
        <f t="shared" si="2"/>
        <v>217263.7234271377</v>
      </c>
    </row>
    <row r="32" spans="1:6" ht="15">
      <c r="A32">
        <v>41</v>
      </c>
      <c r="B32" s="210">
        <v>41275</v>
      </c>
      <c r="C32" s="3">
        <f t="shared" si="0"/>
        <v>20500000</v>
      </c>
      <c r="D32" s="1">
        <v>500000</v>
      </c>
      <c r="E32" s="1">
        <f t="shared" si="1"/>
        <v>286600.2058117565</v>
      </c>
      <c r="F32" s="3">
        <f t="shared" si="2"/>
        <v>213399.7941882435</v>
      </c>
    </row>
    <row r="33" spans="1:6" ht="15">
      <c r="A33">
        <v>40</v>
      </c>
      <c r="B33" s="210">
        <v>41306</v>
      </c>
      <c r="C33" s="3">
        <f t="shared" si="0"/>
        <v>20000000</v>
      </c>
      <c r="D33" s="1">
        <v>500000</v>
      </c>
      <c r="E33" s="1">
        <f t="shared" si="1"/>
        <v>290516.94026314106</v>
      </c>
      <c r="F33" s="3">
        <f t="shared" si="2"/>
        <v>209483.05973685894</v>
      </c>
    </row>
    <row r="34" spans="1:6" ht="15">
      <c r="A34">
        <v>39</v>
      </c>
      <c r="B34" s="210">
        <v>41334</v>
      </c>
      <c r="C34" s="3">
        <f t="shared" si="0"/>
        <v>19500000</v>
      </c>
      <c r="D34" s="1">
        <v>500000</v>
      </c>
      <c r="E34" s="1">
        <f t="shared" si="1"/>
        <v>294487.201573375</v>
      </c>
      <c r="F34" s="3">
        <f t="shared" si="2"/>
        <v>205512.79842662503</v>
      </c>
    </row>
    <row r="35" spans="1:6" ht="15">
      <c r="A35">
        <v>38</v>
      </c>
      <c r="B35" s="210">
        <v>41365</v>
      </c>
      <c r="C35" s="3">
        <f t="shared" si="0"/>
        <v>19000000</v>
      </c>
      <c r="D35" s="1">
        <v>500000</v>
      </c>
      <c r="E35" s="1">
        <f t="shared" si="1"/>
        <v>298511.72125097725</v>
      </c>
      <c r="F35" s="3">
        <f t="shared" si="2"/>
        <v>201488.27874902275</v>
      </c>
    </row>
    <row r="36" spans="1:6" ht="15">
      <c r="A36">
        <v>37</v>
      </c>
      <c r="B36" s="210">
        <v>41395</v>
      </c>
      <c r="C36" s="3">
        <f t="shared" si="0"/>
        <v>18500000</v>
      </c>
      <c r="D36" s="1">
        <v>500000</v>
      </c>
      <c r="E36" s="1">
        <f t="shared" si="1"/>
        <v>302591.24080140545</v>
      </c>
      <c r="F36" s="3">
        <f t="shared" si="2"/>
        <v>197408.75919859455</v>
      </c>
    </row>
    <row r="37" spans="1:6" ht="15">
      <c r="A37">
        <v>36</v>
      </c>
      <c r="B37" s="210">
        <v>41426</v>
      </c>
      <c r="C37" s="3">
        <f t="shared" si="0"/>
        <v>18000000</v>
      </c>
      <c r="D37" s="1">
        <v>500000</v>
      </c>
      <c r="E37" s="1">
        <f t="shared" si="1"/>
        <v>306726.5118636758</v>
      </c>
      <c r="F37" s="3">
        <f t="shared" si="2"/>
        <v>193273.48813632422</v>
      </c>
    </row>
    <row r="38" spans="1:6" ht="15">
      <c r="A38">
        <v>35</v>
      </c>
      <c r="B38" s="210">
        <v>41456</v>
      </c>
      <c r="C38" s="3">
        <f t="shared" si="0"/>
        <v>17500000</v>
      </c>
      <c r="D38" s="1">
        <v>500000</v>
      </c>
      <c r="E38" s="1">
        <f t="shared" si="1"/>
        <v>310918.2963488501</v>
      </c>
      <c r="F38" s="3">
        <f t="shared" si="2"/>
        <v>189081.70365114987</v>
      </c>
    </row>
    <row r="39" spans="1:6" ht="15">
      <c r="A39">
        <v>34</v>
      </c>
      <c r="B39" s="210">
        <v>41487</v>
      </c>
      <c r="C39" s="3">
        <f t="shared" si="0"/>
        <v>17000000</v>
      </c>
      <c r="D39" s="1">
        <v>500000</v>
      </c>
      <c r="E39" s="1">
        <f t="shared" si="1"/>
        <v>315167.3665804158</v>
      </c>
      <c r="F39" s="3">
        <f t="shared" si="2"/>
        <v>184832.6334195842</v>
      </c>
    </row>
    <row r="40" spans="1:6" ht="15">
      <c r="A40">
        <v>33</v>
      </c>
      <c r="B40" s="210">
        <v>41518</v>
      </c>
      <c r="C40" s="3">
        <f t="shared" si="0"/>
        <v>16500000</v>
      </c>
      <c r="D40" s="1">
        <v>500000</v>
      </c>
      <c r="E40" s="1">
        <f t="shared" si="1"/>
        <v>319474.50543658424</v>
      </c>
      <c r="F40" s="3">
        <f t="shared" si="2"/>
        <v>180525.49456341576</v>
      </c>
    </row>
    <row r="41" spans="1:6" ht="15">
      <c r="A41">
        <v>32</v>
      </c>
      <c r="B41" s="210">
        <v>41548</v>
      </c>
      <c r="C41" s="3">
        <f t="shared" si="0"/>
        <v>16000000</v>
      </c>
      <c r="D41" s="1">
        <v>500000</v>
      </c>
      <c r="E41" s="1">
        <f t="shared" si="1"/>
        <v>323840.5064945332</v>
      </c>
      <c r="F41" s="3">
        <f t="shared" si="2"/>
        <v>176159.4935054668</v>
      </c>
    </row>
    <row r="42" spans="1:6" ht="15">
      <c r="A42">
        <v>31</v>
      </c>
      <c r="B42" s="210">
        <v>41579</v>
      </c>
      <c r="C42" s="3">
        <f t="shared" si="0"/>
        <v>15500000</v>
      </c>
      <c r="D42" s="1">
        <v>500000</v>
      </c>
      <c r="E42" s="1">
        <f t="shared" si="1"/>
        <v>328266.1741766217</v>
      </c>
      <c r="F42" s="3">
        <f t="shared" si="2"/>
        <v>171733.82582337828</v>
      </c>
    </row>
    <row r="43" spans="1:6" ht="15">
      <c r="A43">
        <v>30</v>
      </c>
      <c r="B43" s="210">
        <v>41609</v>
      </c>
      <c r="C43" s="4">
        <f t="shared" si="0"/>
        <v>15000000</v>
      </c>
      <c r="D43" s="1">
        <v>500000</v>
      </c>
      <c r="E43" s="1">
        <f t="shared" si="1"/>
        <v>332752.3238986015</v>
      </c>
      <c r="F43" s="3">
        <f t="shared" si="2"/>
        <v>167247.67610139848</v>
      </c>
    </row>
    <row r="44" spans="1:6" ht="15">
      <c r="A44">
        <v>29</v>
      </c>
      <c r="B44" s="210">
        <v>41640</v>
      </c>
      <c r="C44" s="3">
        <f t="shared" si="0"/>
        <v>14500000</v>
      </c>
      <c r="D44" s="1">
        <v>500000</v>
      </c>
      <c r="E44" s="1">
        <f t="shared" si="1"/>
        <v>337299.782219856</v>
      </c>
      <c r="F44" s="3">
        <f t="shared" si="2"/>
        <v>162700.217780144</v>
      </c>
    </row>
    <row r="45" spans="1:6" ht="15">
      <c r="A45">
        <v>28</v>
      </c>
      <c r="B45" s="210">
        <v>41671</v>
      </c>
      <c r="C45" s="3">
        <f t="shared" si="0"/>
        <v>14000000</v>
      </c>
      <c r="D45" s="1">
        <v>500000</v>
      </c>
      <c r="E45" s="1">
        <f t="shared" si="1"/>
        <v>341909.38699569064</v>
      </c>
      <c r="F45" s="3">
        <f t="shared" si="2"/>
        <v>158090.61300430936</v>
      </c>
    </row>
    <row r="46" spans="1:6" ht="15">
      <c r="A46">
        <v>27</v>
      </c>
      <c r="B46" s="210">
        <v>41699</v>
      </c>
      <c r="C46" s="3">
        <f aca="true" t="shared" si="3" ref="C46:C72">+C45-D45</f>
        <v>13500000</v>
      </c>
      <c r="D46" s="1">
        <v>500000</v>
      </c>
      <c r="E46" s="1">
        <f t="shared" si="1"/>
        <v>346581.9875317049</v>
      </c>
      <c r="F46" s="3">
        <f t="shared" si="2"/>
        <v>153418.0124682951</v>
      </c>
    </row>
    <row r="47" spans="1:6" ht="15">
      <c r="A47">
        <v>26</v>
      </c>
      <c r="B47" s="210">
        <v>41730</v>
      </c>
      <c r="C47" s="3">
        <f t="shared" si="3"/>
        <v>13000000</v>
      </c>
      <c r="D47" s="1">
        <v>500000</v>
      </c>
      <c r="E47" s="1">
        <f t="shared" si="1"/>
        <v>351318.444740275</v>
      </c>
      <c r="F47" s="3">
        <f t="shared" si="2"/>
        <v>148681.55525972502</v>
      </c>
    </row>
    <row r="48" spans="1:6" ht="15">
      <c r="A48">
        <v>25</v>
      </c>
      <c r="B48" s="210">
        <v>41760</v>
      </c>
      <c r="C48" s="3">
        <f t="shared" si="3"/>
        <v>12500000</v>
      </c>
      <c r="D48" s="1">
        <v>500000</v>
      </c>
      <c r="E48" s="1">
        <f t="shared" si="1"/>
        <v>356119.631299174</v>
      </c>
      <c r="F48" s="3">
        <f t="shared" si="2"/>
        <v>143880.36870082602</v>
      </c>
    </row>
    <row r="49" spans="1:6" ht="15">
      <c r="A49">
        <v>24</v>
      </c>
      <c r="B49" s="210">
        <v>41791</v>
      </c>
      <c r="C49" s="3">
        <f t="shared" si="3"/>
        <v>12000000</v>
      </c>
      <c r="D49" s="1">
        <v>500000</v>
      </c>
      <c r="E49" s="1">
        <f t="shared" si="1"/>
        <v>360986.4318123599</v>
      </c>
      <c r="F49" s="3">
        <f t="shared" si="2"/>
        <v>139013.5681876401</v>
      </c>
    </row>
    <row r="50" spans="1:6" ht="15">
      <c r="A50">
        <v>23</v>
      </c>
      <c r="B50" s="210">
        <v>41821</v>
      </c>
      <c r="C50" s="3">
        <f t="shared" si="3"/>
        <v>11500000</v>
      </c>
      <c r="D50" s="1">
        <v>500000</v>
      </c>
      <c r="E50" s="1">
        <f t="shared" si="1"/>
        <v>365919.74297296157</v>
      </c>
      <c r="F50" s="3">
        <f t="shared" si="2"/>
        <v>134080.25702703843</v>
      </c>
    </row>
    <row r="51" spans="1:6" ht="15">
      <c r="A51">
        <v>22</v>
      </c>
      <c r="B51" s="210">
        <v>41852</v>
      </c>
      <c r="C51" s="3">
        <f t="shared" si="3"/>
        <v>11000000</v>
      </c>
      <c r="D51" s="1">
        <v>500000</v>
      </c>
      <c r="E51" s="1">
        <f t="shared" si="1"/>
        <v>370920.4737284913</v>
      </c>
      <c r="F51" s="3">
        <f t="shared" si="2"/>
        <v>129079.52627150872</v>
      </c>
    </row>
    <row r="52" spans="1:6" ht="15">
      <c r="A52">
        <v>21</v>
      </c>
      <c r="B52" s="210">
        <v>41883</v>
      </c>
      <c r="C52" s="3">
        <f t="shared" si="3"/>
        <v>10500000</v>
      </c>
      <c r="D52" s="1">
        <v>500000</v>
      </c>
      <c r="E52" s="1">
        <f t="shared" si="1"/>
        <v>375989.5454483158</v>
      </c>
      <c r="F52" s="3">
        <f t="shared" si="2"/>
        <v>124010.4545516842</v>
      </c>
    </row>
    <row r="53" spans="1:6" ht="15">
      <c r="A53">
        <v>20</v>
      </c>
      <c r="B53" s="210">
        <v>41913</v>
      </c>
      <c r="C53" s="3">
        <f t="shared" si="3"/>
        <v>10000000</v>
      </c>
      <c r="D53" s="1">
        <v>500000</v>
      </c>
      <c r="E53" s="1">
        <f t="shared" si="1"/>
        <v>381127.89209341595</v>
      </c>
      <c r="F53" s="3">
        <f t="shared" si="2"/>
        <v>118872.10790658405</v>
      </c>
    </row>
    <row r="54" spans="1:6" ht="15">
      <c r="A54">
        <v>19</v>
      </c>
      <c r="B54" s="210">
        <v>41944</v>
      </c>
      <c r="C54" s="3">
        <f t="shared" si="3"/>
        <v>9500000</v>
      </c>
      <c r="D54" s="1">
        <v>500000</v>
      </c>
      <c r="E54" s="1">
        <f t="shared" si="1"/>
        <v>386336.46038846584</v>
      </c>
      <c r="F54" s="3">
        <f t="shared" si="2"/>
        <v>113663.53961153416</v>
      </c>
    </row>
    <row r="55" spans="1:6" ht="15">
      <c r="A55">
        <v>18</v>
      </c>
      <c r="B55" s="210">
        <v>41974</v>
      </c>
      <c r="C55" s="3">
        <f t="shared" si="3"/>
        <v>9000000</v>
      </c>
      <c r="D55" s="1">
        <v>500000</v>
      </c>
      <c r="E55" s="1">
        <f t="shared" si="1"/>
        <v>391616.2099962639</v>
      </c>
      <c r="F55" s="3">
        <f t="shared" si="2"/>
        <v>108383.7900037361</v>
      </c>
    </row>
    <row r="56" spans="1:6" ht="15">
      <c r="A56">
        <v>17</v>
      </c>
      <c r="B56" s="210">
        <v>42005</v>
      </c>
      <c r="C56" s="3">
        <f t="shared" si="3"/>
        <v>8500000</v>
      </c>
      <c r="D56" s="1">
        <v>500000</v>
      </c>
      <c r="E56" s="1">
        <f t="shared" si="1"/>
        <v>396968.11369454843</v>
      </c>
      <c r="F56" s="3">
        <f t="shared" si="2"/>
        <v>103031.88630545157</v>
      </c>
    </row>
    <row r="57" spans="1:6" ht="15">
      <c r="A57">
        <v>16</v>
      </c>
      <c r="B57" s="210">
        <v>42036</v>
      </c>
      <c r="C57" s="3">
        <f t="shared" si="3"/>
        <v>8000000</v>
      </c>
      <c r="D57" s="1">
        <v>500000</v>
      </c>
      <c r="E57" s="1">
        <f t="shared" si="1"/>
        <v>402393.15755522804</v>
      </c>
      <c r="F57" s="3">
        <f t="shared" si="2"/>
        <v>97606.84244477196</v>
      </c>
    </row>
    <row r="58" spans="1:6" ht="15">
      <c r="A58">
        <v>15</v>
      </c>
      <c r="B58" s="210">
        <v>42064</v>
      </c>
      <c r="C58" s="3">
        <f t="shared" si="3"/>
        <v>7500000</v>
      </c>
      <c r="D58" s="1">
        <v>500000</v>
      </c>
      <c r="E58" s="1">
        <f t="shared" si="1"/>
        <v>407892.3411260633</v>
      </c>
      <c r="F58" s="3">
        <f t="shared" si="2"/>
        <v>92107.65887393669</v>
      </c>
    </row>
    <row r="59" spans="1:6" ht="15">
      <c r="A59">
        <v>14</v>
      </c>
      <c r="B59" s="210">
        <v>42095</v>
      </c>
      <c r="C59" s="3">
        <f t="shared" si="3"/>
        <v>7000000</v>
      </c>
      <c r="D59" s="1">
        <v>500000</v>
      </c>
      <c r="E59" s="1">
        <f t="shared" si="1"/>
        <v>413466.67761482944</v>
      </c>
      <c r="F59" s="3">
        <f t="shared" si="2"/>
        <v>86533.32238517056</v>
      </c>
    </row>
    <row r="60" spans="1:6" ht="15">
      <c r="A60">
        <v>13</v>
      </c>
      <c r="B60" s="210">
        <v>42125</v>
      </c>
      <c r="C60" s="3">
        <f t="shared" si="3"/>
        <v>6500000</v>
      </c>
      <c r="D60" s="1">
        <v>500000</v>
      </c>
      <c r="E60" s="1">
        <f t="shared" si="1"/>
        <v>419117.1940759976</v>
      </c>
      <c r="F60" s="3">
        <f t="shared" si="2"/>
        <v>80882.80592400237</v>
      </c>
    </row>
    <row r="61" spans="1:6" ht="15">
      <c r="A61">
        <v>12</v>
      </c>
      <c r="B61" s="210">
        <v>42156</v>
      </c>
      <c r="C61" s="3">
        <f t="shared" si="3"/>
        <v>6000000</v>
      </c>
      <c r="D61" s="1">
        <v>500000</v>
      </c>
      <c r="E61" s="1">
        <f t="shared" si="1"/>
        <v>424844.93159996625</v>
      </c>
      <c r="F61" s="3">
        <f t="shared" si="2"/>
        <v>75155.06840003375</v>
      </c>
    </row>
    <row r="62" spans="1:6" ht="15">
      <c r="A62">
        <v>11</v>
      </c>
      <c r="B62" s="210">
        <v>42186</v>
      </c>
      <c r="C62" s="3">
        <f t="shared" si="3"/>
        <v>5500000</v>
      </c>
      <c r="D62" s="1">
        <v>500000</v>
      </c>
      <c r="E62" s="1">
        <f t="shared" si="1"/>
        <v>430650.94550487836</v>
      </c>
      <c r="F62" s="3">
        <f t="shared" si="2"/>
        <v>69349.05449512164</v>
      </c>
    </row>
    <row r="63" spans="1:6" ht="15">
      <c r="A63">
        <v>10</v>
      </c>
      <c r="B63" s="210">
        <v>42217</v>
      </c>
      <c r="C63" s="3">
        <f t="shared" si="3"/>
        <v>5000000</v>
      </c>
      <c r="D63" s="1">
        <v>500000</v>
      </c>
      <c r="E63" s="1">
        <f t="shared" si="1"/>
        <v>436536.3055310612</v>
      </c>
      <c r="F63" s="3">
        <f t="shared" si="2"/>
        <v>63463.694468938804</v>
      </c>
    </row>
    <row r="64" spans="1:6" ht="15">
      <c r="A64">
        <v>9</v>
      </c>
      <c r="B64" s="210">
        <v>42248</v>
      </c>
      <c r="C64" s="3">
        <f t="shared" si="3"/>
        <v>4500000</v>
      </c>
      <c r="D64" s="1">
        <v>500000</v>
      </c>
      <c r="E64" s="1">
        <f t="shared" si="1"/>
        <v>442502.0960381228</v>
      </c>
      <c r="F64" s="3">
        <f t="shared" si="2"/>
        <v>57497.90396187722</v>
      </c>
    </row>
    <row r="65" spans="1:6" ht="15">
      <c r="A65">
        <v>8</v>
      </c>
      <c r="B65" s="210">
        <v>42278</v>
      </c>
      <c r="C65" s="3">
        <f t="shared" si="3"/>
        <v>4000000</v>
      </c>
      <c r="D65" s="1">
        <v>500000</v>
      </c>
      <c r="E65" s="1">
        <f t="shared" si="1"/>
        <v>448549.4162047411</v>
      </c>
      <c r="F65" s="3">
        <f t="shared" si="2"/>
        <v>51450.58379525889</v>
      </c>
    </row>
    <row r="66" spans="1:6" ht="15">
      <c r="A66">
        <v>7</v>
      </c>
      <c r="B66" s="210">
        <v>42309</v>
      </c>
      <c r="C66" s="3">
        <f t="shared" si="3"/>
        <v>3500000</v>
      </c>
      <c r="D66" s="1">
        <v>500000</v>
      </c>
      <c r="E66" s="1">
        <f t="shared" si="1"/>
        <v>454679.3802311853</v>
      </c>
      <c r="F66" s="3">
        <f t="shared" si="2"/>
        <v>45320.61976881471</v>
      </c>
    </row>
    <row r="67" spans="1:6" ht="15">
      <c r="A67">
        <v>6</v>
      </c>
      <c r="B67" s="210">
        <v>42339</v>
      </c>
      <c r="C67" s="3">
        <f t="shared" si="3"/>
        <v>3000000</v>
      </c>
      <c r="D67" s="1">
        <v>500000</v>
      </c>
      <c r="E67" s="1">
        <f t="shared" si="1"/>
        <v>460893.1175446029</v>
      </c>
      <c r="F67" s="3">
        <f t="shared" si="2"/>
        <v>39106.882455397106</v>
      </c>
    </row>
    <row r="68" spans="1:6" ht="15">
      <c r="A68">
        <v>5</v>
      </c>
      <c r="B68" s="210">
        <v>42370</v>
      </c>
      <c r="C68" s="3">
        <f t="shared" si="3"/>
        <v>2500000</v>
      </c>
      <c r="D68" s="1">
        <v>500000</v>
      </c>
      <c r="E68" s="1">
        <f t="shared" si="1"/>
        <v>467191.77300711384</v>
      </c>
      <c r="F68" s="3">
        <f t="shared" si="2"/>
        <v>32808.226992886164</v>
      </c>
    </row>
    <row r="69" spans="1:6" ht="15">
      <c r="A69">
        <v>4</v>
      </c>
      <c r="B69" s="210">
        <v>42401</v>
      </c>
      <c r="C69" s="3">
        <f t="shared" si="3"/>
        <v>2000000</v>
      </c>
      <c r="D69" s="1">
        <v>500000</v>
      </c>
      <c r="E69" s="1">
        <f t="shared" si="1"/>
        <v>473576.50712674775</v>
      </c>
      <c r="F69" s="3">
        <f t="shared" si="2"/>
        <v>26423.492873252253</v>
      </c>
    </row>
    <row r="70" spans="1:6" ht="15">
      <c r="A70">
        <v>3</v>
      </c>
      <c r="B70" s="210">
        <v>42430</v>
      </c>
      <c r="C70" s="3">
        <f t="shared" si="3"/>
        <v>1500000</v>
      </c>
      <c r="D70" s="1">
        <v>500000</v>
      </c>
      <c r="E70" s="1">
        <f t="shared" si="1"/>
        <v>480048.4962712637</v>
      </c>
      <c r="F70" s="3">
        <f t="shared" si="2"/>
        <v>19951.50372873631</v>
      </c>
    </row>
    <row r="71" spans="1:6" ht="15">
      <c r="A71">
        <v>2</v>
      </c>
      <c r="B71" s="210">
        <v>42461</v>
      </c>
      <c r="C71" s="3">
        <f t="shared" si="3"/>
        <v>1000000</v>
      </c>
      <c r="D71" s="1">
        <v>500000</v>
      </c>
      <c r="E71" s="1">
        <f t="shared" si="1"/>
        <v>486608.93288489257</v>
      </c>
      <c r="F71" s="3">
        <f t="shared" si="2"/>
        <v>13391.067115107435</v>
      </c>
    </row>
    <row r="72" spans="1:6" ht="15">
      <c r="A72">
        <v>1</v>
      </c>
      <c r="B72" s="210">
        <v>42491</v>
      </c>
      <c r="C72" s="3">
        <f t="shared" si="3"/>
        <v>500000</v>
      </c>
      <c r="D72" s="1">
        <v>500000</v>
      </c>
      <c r="E72" s="1">
        <f t="shared" si="1"/>
        <v>493259.02570804144</v>
      </c>
      <c r="F72" s="3">
        <f t="shared" si="2"/>
        <v>6740.974291958555</v>
      </c>
    </row>
    <row r="73" spans="5:7" ht="15">
      <c r="E73" s="4">
        <f>+SUM(E13:E72)</f>
        <v>20382540.355234932</v>
      </c>
      <c r="F73" s="4">
        <f>+SUM(F13:F72)</f>
        <v>9617459.644765066</v>
      </c>
      <c r="G73" s="4">
        <f>+E73+F73</f>
        <v>30000000</v>
      </c>
    </row>
  </sheetData>
  <sheetProtection/>
  <mergeCells count="1">
    <mergeCell ref="A8:J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ransitionEvaluation="1" transitionEntry="1"/>
  <dimension ref="A1:L340"/>
  <sheetViews>
    <sheetView showGridLines="0" zoomScalePageLayoutView="0" workbookViewId="0" topLeftCell="A1">
      <pane xSplit="1" ySplit="8" topLeftCell="B300" activePane="bottomRight" state="frozen"/>
      <selection pane="topLeft" activeCell="A1" sqref="A1"/>
      <selection pane="topRight" activeCell="B1" sqref="B1"/>
      <selection pane="bottomLeft" activeCell="A9" sqref="A9"/>
      <selection pane="bottomRight" activeCell="D320" sqref="D320"/>
    </sheetView>
  </sheetViews>
  <sheetFormatPr defaultColWidth="12.57421875" defaultRowHeight="15" customHeight="1"/>
  <cols>
    <col min="1" max="1" width="22.8515625" style="18" customWidth="1"/>
    <col min="2" max="2" width="21.421875" style="18" customWidth="1"/>
    <col min="3" max="4" width="17.7109375" style="18" customWidth="1"/>
    <col min="5" max="5" width="17.8515625" style="18" customWidth="1"/>
    <col min="6" max="6" width="17.00390625" style="18" customWidth="1"/>
    <col min="7" max="7" width="24.57421875" style="18" customWidth="1"/>
    <col min="8" max="8" width="8.7109375" style="18" hidden="1" customWidth="1"/>
    <col min="9" max="16384" width="12.57421875" style="18" customWidth="1"/>
  </cols>
  <sheetData>
    <row r="1" spans="1:8" ht="35.25" customHeight="1">
      <c r="A1" s="281" t="s">
        <v>452</v>
      </c>
      <c r="B1" s="281"/>
      <c r="C1" s="281"/>
      <c r="D1" s="281"/>
      <c r="E1" s="281"/>
      <c r="F1" s="281"/>
      <c r="G1" s="281"/>
      <c r="H1" s="17"/>
    </row>
    <row r="2" spans="1:8" ht="15" customHeight="1">
      <c r="A2" s="282"/>
      <c r="B2" s="282"/>
      <c r="C2" s="282"/>
      <c r="D2" s="282"/>
      <c r="E2" s="282"/>
      <c r="F2" s="282"/>
      <c r="G2" s="282"/>
      <c r="H2" s="17"/>
    </row>
    <row r="3" spans="1:8" ht="15" customHeight="1">
      <c r="A3" s="283" t="s">
        <v>451</v>
      </c>
      <c r="B3" s="283"/>
      <c r="C3" s="283"/>
      <c r="D3" s="283"/>
      <c r="E3" s="283"/>
      <c r="F3" s="283"/>
      <c r="G3" s="283"/>
      <c r="H3" s="17"/>
    </row>
    <row r="4" spans="1:8" ht="15" customHeight="1" thickBot="1">
      <c r="A4" s="17"/>
      <c r="B4" s="17"/>
      <c r="C4" s="17"/>
      <c r="D4" s="17"/>
      <c r="E4" s="17"/>
      <c r="F4" s="17"/>
      <c r="G4" s="17"/>
      <c r="H4" s="17"/>
    </row>
    <row r="5" spans="1:8" ht="15" customHeight="1" thickTop="1">
      <c r="A5" s="19" t="s">
        <v>36</v>
      </c>
      <c r="B5" s="20" t="s">
        <v>35</v>
      </c>
      <c r="C5" s="21" t="s">
        <v>34</v>
      </c>
      <c r="D5" s="22"/>
      <c r="E5" s="23" t="s">
        <v>33</v>
      </c>
      <c r="F5" s="23"/>
      <c r="G5" s="24"/>
      <c r="H5" s="17"/>
    </row>
    <row r="6" spans="1:8" ht="15" customHeight="1">
      <c r="A6" s="25"/>
      <c r="B6" s="26"/>
      <c r="C6" s="284" t="s">
        <v>32</v>
      </c>
      <c r="D6" s="284" t="s">
        <v>31</v>
      </c>
      <c r="E6" s="284" t="s">
        <v>448</v>
      </c>
      <c r="F6" s="284" t="s">
        <v>450</v>
      </c>
      <c r="G6" s="286" t="s">
        <v>449</v>
      </c>
      <c r="H6" s="17"/>
    </row>
    <row r="7" spans="1:8" ht="15" customHeight="1">
      <c r="A7" s="25"/>
      <c r="B7" s="26"/>
      <c r="C7" s="260"/>
      <c r="D7" s="260"/>
      <c r="E7" s="260"/>
      <c r="F7" s="260"/>
      <c r="G7" s="287"/>
      <c r="H7" s="17"/>
    </row>
    <row r="8" spans="1:8" ht="15" customHeight="1">
      <c r="A8" s="25"/>
      <c r="B8" s="26"/>
      <c r="C8" s="285"/>
      <c r="D8" s="285"/>
      <c r="E8" s="285"/>
      <c r="F8" s="285" t="s">
        <v>448</v>
      </c>
      <c r="G8" s="288"/>
      <c r="H8" s="17"/>
    </row>
    <row r="9" spans="1:8" ht="15" customHeight="1">
      <c r="A9" s="27" t="s">
        <v>447</v>
      </c>
      <c r="B9" s="28" t="s">
        <v>446</v>
      </c>
      <c r="C9" s="28" t="s">
        <v>446</v>
      </c>
      <c r="D9" s="28" t="s">
        <v>445</v>
      </c>
      <c r="E9" s="29" t="s">
        <v>413</v>
      </c>
      <c r="F9" s="29" t="s">
        <v>438</v>
      </c>
      <c r="G9" s="30" t="s">
        <v>64</v>
      </c>
      <c r="H9" s="17"/>
    </row>
    <row r="10" spans="1:8" ht="15" customHeight="1">
      <c r="A10" s="27" t="s">
        <v>444</v>
      </c>
      <c r="B10" s="28" t="s">
        <v>443</v>
      </c>
      <c r="C10" s="28" t="s">
        <v>443</v>
      </c>
      <c r="D10" s="28" t="s">
        <v>442</v>
      </c>
      <c r="E10" s="29" t="s">
        <v>438</v>
      </c>
      <c r="F10" s="29" t="s">
        <v>438</v>
      </c>
      <c r="G10" s="30" t="s">
        <v>64</v>
      </c>
      <c r="H10" s="17"/>
    </row>
    <row r="11" spans="1:8" ht="15" customHeight="1">
      <c r="A11" s="27" t="s">
        <v>441</v>
      </c>
      <c r="B11" s="28" t="s">
        <v>440</v>
      </c>
      <c r="C11" s="28" t="s">
        <v>440</v>
      </c>
      <c r="D11" s="28" t="s">
        <v>439</v>
      </c>
      <c r="E11" s="29" t="s">
        <v>438</v>
      </c>
      <c r="F11" s="29" t="s">
        <v>438</v>
      </c>
      <c r="G11" s="30" t="s">
        <v>64</v>
      </c>
      <c r="H11" s="17"/>
    </row>
    <row r="12" spans="1:8" ht="15" customHeight="1">
      <c r="A12" s="27" t="s">
        <v>437</v>
      </c>
      <c r="B12" s="28" t="s">
        <v>436</v>
      </c>
      <c r="C12" s="28" t="s">
        <v>436</v>
      </c>
      <c r="D12" s="28" t="s">
        <v>435</v>
      </c>
      <c r="E12" s="29" t="s">
        <v>431</v>
      </c>
      <c r="F12" s="29" t="s">
        <v>431</v>
      </c>
      <c r="G12" s="30" t="s">
        <v>64</v>
      </c>
      <c r="H12" s="17"/>
    </row>
    <row r="13" spans="1:8" ht="15" customHeight="1">
      <c r="A13" s="27" t="s">
        <v>434</v>
      </c>
      <c r="B13" s="28" t="s">
        <v>433</v>
      </c>
      <c r="C13" s="28" t="s">
        <v>433</v>
      </c>
      <c r="D13" s="28" t="s">
        <v>432</v>
      </c>
      <c r="E13" s="29" t="s">
        <v>431</v>
      </c>
      <c r="F13" s="29" t="s">
        <v>431</v>
      </c>
      <c r="G13" s="30" t="s">
        <v>64</v>
      </c>
      <c r="H13" s="17"/>
    </row>
    <row r="14" spans="1:8" ht="15" customHeight="1">
      <c r="A14" s="27" t="s">
        <v>430</v>
      </c>
      <c r="B14" s="28" t="s">
        <v>429</v>
      </c>
      <c r="C14" s="28" t="s">
        <v>429</v>
      </c>
      <c r="D14" s="28" t="s">
        <v>428</v>
      </c>
      <c r="E14" s="29" t="s">
        <v>413</v>
      </c>
      <c r="F14" s="29" t="s">
        <v>413</v>
      </c>
      <c r="G14" s="30" t="s">
        <v>64</v>
      </c>
      <c r="H14" s="17"/>
    </row>
    <row r="15" spans="1:8" ht="15" customHeight="1">
      <c r="A15" s="27" t="s">
        <v>427</v>
      </c>
      <c r="B15" s="28" t="s">
        <v>426</v>
      </c>
      <c r="C15" s="28" t="s">
        <v>426</v>
      </c>
      <c r="D15" s="28" t="s">
        <v>425</v>
      </c>
      <c r="E15" s="29" t="s">
        <v>413</v>
      </c>
      <c r="F15" s="29" t="s">
        <v>413</v>
      </c>
      <c r="G15" s="30" t="s">
        <v>64</v>
      </c>
      <c r="H15" s="17"/>
    </row>
    <row r="16" spans="1:8" ht="15" customHeight="1">
      <c r="A16" s="27" t="s">
        <v>424</v>
      </c>
      <c r="B16" s="28" t="s">
        <v>423</v>
      </c>
      <c r="C16" s="28" t="s">
        <v>423</v>
      </c>
      <c r="D16" s="28" t="s">
        <v>422</v>
      </c>
      <c r="E16" s="29" t="s">
        <v>413</v>
      </c>
      <c r="F16" s="29" t="s">
        <v>413</v>
      </c>
      <c r="G16" s="30" t="s">
        <v>64</v>
      </c>
      <c r="H16" s="17"/>
    </row>
    <row r="17" spans="1:8" ht="15" customHeight="1">
      <c r="A17" s="27" t="s">
        <v>421</v>
      </c>
      <c r="B17" s="28" t="s">
        <v>420</v>
      </c>
      <c r="C17" s="28" t="s">
        <v>420</v>
      </c>
      <c r="D17" s="28" t="s">
        <v>419</v>
      </c>
      <c r="E17" s="29" t="s">
        <v>413</v>
      </c>
      <c r="F17" s="29" t="s">
        <v>413</v>
      </c>
      <c r="G17" s="30" t="s">
        <v>64</v>
      </c>
      <c r="H17" s="17"/>
    </row>
    <row r="18" spans="1:8" ht="15" customHeight="1">
      <c r="A18" s="27" t="s">
        <v>418</v>
      </c>
      <c r="B18" s="28" t="s">
        <v>417</v>
      </c>
      <c r="C18" s="28" t="s">
        <v>417</v>
      </c>
      <c r="D18" s="28" t="s">
        <v>416</v>
      </c>
      <c r="E18" s="29" t="s">
        <v>413</v>
      </c>
      <c r="F18" s="29" t="s">
        <v>413</v>
      </c>
      <c r="G18" s="30" t="s">
        <v>64</v>
      </c>
      <c r="H18" s="17"/>
    </row>
    <row r="19" spans="1:8" ht="15" customHeight="1">
      <c r="A19" s="27" t="s">
        <v>415</v>
      </c>
      <c r="B19" s="28" t="s">
        <v>414</v>
      </c>
      <c r="C19" s="28" t="s">
        <v>414</v>
      </c>
      <c r="D19" s="28" t="s">
        <v>409</v>
      </c>
      <c r="E19" s="29" t="s">
        <v>413</v>
      </c>
      <c r="F19" s="29" t="s">
        <v>413</v>
      </c>
      <c r="G19" s="30" t="s">
        <v>64</v>
      </c>
      <c r="H19" s="17"/>
    </row>
    <row r="20" spans="1:8" ht="15" customHeight="1">
      <c r="A20" s="27" t="s">
        <v>412</v>
      </c>
      <c r="B20" s="28" t="s">
        <v>411</v>
      </c>
      <c r="C20" s="28" t="s">
        <v>410</v>
      </c>
      <c r="D20" s="28" t="s">
        <v>409</v>
      </c>
      <c r="E20" s="31" t="s">
        <v>64</v>
      </c>
      <c r="F20" s="31" t="s">
        <v>64</v>
      </c>
      <c r="G20" s="30" t="s">
        <v>408</v>
      </c>
      <c r="H20" s="17"/>
    </row>
    <row r="21" spans="1:8" ht="15" customHeight="1">
      <c r="A21" s="27" t="s">
        <v>407</v>
      </c>
      <c r="B21" s="28" t="s">
        <v>404</v>
      </c>
      <c r="C21" s="28" t="s">
        <v>403</v>
      </c>
      <c r="D21" s="28" t="s">
        <v>402</v>
      </c>
      <c r="E21" s="31" t="s">
        <v>406</v>
      </c>
      <c r="F21" s="31" t="s">
        <v>406</v>
      </c>
      <c r="G21" s="32" t="s">
        <v>64</v>
      </c>
      <c r="H21" s="17"/>
    </row>
    <row r="22" spans="1:8" ht="15" customHeight="1">
      <c r="A22" s="27" t="s">
        <v>405</v>
      </c>
      <c r="B22" s="33" t="s">
        <v>404</v>
      </c>
      <c r="C22" s="28" t="s">
        <v>403</v>
      </c>
      <c r="D22" s="28" t="s">
        <v>402</v>
      </c>
      <c r="E22" s="31" t="s">
        <v>64</v>
      </c>
      <c r="F22" s="31" t="s">
        <v>64</v>
      </c>
      <c r="G22" s="30" t="s">
        <v>401</v>
      </c>
      <c r="H22" s="17"/>
    </row>
    <row r="23" spans="1:8" ht="15" customHeight="1">
      <c r="A23" s="27" t="s">
        <v>400</v>
      </c>
      <c r="B23" s="28">
        <v>31470</v>
      </c>
      <c r="C23" s="28" t="s">
        <v>396</v>
      </c>
      <c r="D23" s="28" t="s">
        <v>395</v>
      </c>
      <c r="E23" s="31" t="s">
        <v>64</v>
      </c>
      <c r="F23" s="31" t="s">
        <v>399</v>
      </c>
      <c r="G23" s="32" t="s">
        <v>64</v>
      </c>
      <c r="H23" s="17"/>
    </row>
    <row r="24" spans="1:8" ht="15" customHeight="1">
      <c r="A24" s="27" t="s">
        <v>398</v>
      </c>
      <c r="B24" s="28" t="s">
        <v>397</v>
      </c>
      <c r="C24" s="28" t="s">
        <v>396</v>
      </c>
      <c r="D24" s="28" t="s">
        <v>395</v>
      </c>
      <c r="E24" s="31" t="s">
        <v>64</v>
      </c>
      <c r="F24" s="31" t="s">
        <v>64</v>
      </c>
      <c r="G24" s="30" t="s">
        <v>394</v>
      </c>
      <c r="H24" s="17"/>
    </row>
    <row r="25" spans="1:8" ht="15" customHeight="1">
      <c r="A25" s="27" t="s">
        <v>393</v>
      </c>
      <c r="B25" s="28" t="s">
        <v>390</v>
      </c>
      <c r="C25" s="28" t="s">
        <v>389</v>
      </c>
      <c r="D25" s="28" t="s">
        <v>388</v>
      </c>
      <c r="E25" s="31" t="s">
        <v>64</v>
      </c>
      <c r="F25" s="31" t="s">
        <v>392</v>
      </c>
      <c r="G25" s="32" t="s">
        <v>64</v>
      </c>
      <c r="H25" s="17"/>
    </row>
    <row r="26" spans="1:8" ht="15" customHeight="1">
      <c r="A26" s="27" t="s">
        <v>391</v>
      </c>
      <c r="B26" s="28" t="s">
        <v>390</v>
      </c>
      <c r="C26" s="28" t="s">
        <v>389</v>
      </c>
      <c r="D26" s="28" t="s">
        <v>388</v>
      </c>
      <c r="E26" s="31" t="s">
        <v>64</v>
      </c>
      <c r="F26" s="31" t="s">
        <v>64</v>
      </c>
      <c r="G26" s="30" t="s">
        <v>262</v>
      </c>
      <c r="H26" s="17"/>
    </row>
    <row r="27" spans="1:8" ht="15" customHeight="1">
      <c r="A27" s="27" t="s">
        <v>387</v>
      </c>
      <c r="B27" s="28" t="s">
        <v>384</v>
      </c>
      <c r="C27" s="28">
        <v>32283</v>
      </c>
      <c r="D27" s="28" t="s">
        <v>383</v>
      </c>
      <c r="E27" s="31" t="s">
        <v>64</v>
      </c>
      <c r="F27" s="31" t="s">
        <v>386</v>
      </c>
      <c r="G27" s="32" t="s">
        <v>64</v>
      </c>
      <c r="H27" s="17"/>
    </row>
    <row r="28" spans="1:8" ht="15" customHeight="1">
      <c r="A28" s="27" t="s">
        <v>385</v>
      </c>
      <c r="B28" s="28" t="s">
        <v>384</v>
      </c>
      <c r="C28" s="28" t="s">
        <v>384</v>
      </c>
      <c r="D28" s="28" t="s">
        <v>383</v>
      </c>
      <c r="E28" s="31" t="s">
        <v>64</v>
      </c>
      <c r="F28" s="31" t="s">
        <v>64</v>
      </c>
      <c r="G28" s="30" t="s">
        <v>382</v>
      </c>
      <c r="H28" s="17"/>
    </row>
    <row r="29" spans="1:8" ht="15" customHeight="1">
      <c r="A29" s="27" t="s">
        <v>381</v>
      </c>
      <c r="B29" s="28" t="s">
        <v>379</v>
      </c>
      <c r="C29" s="28" t="s">
        <v>379</v>
      </c>
      <c r="D29" s="28" t="s">
        <v>378</v>
      </c>
      <c r="E29" s="31" t="s">
        <v>64</v>
      </c>
      <c r="F29" s="31" t="s">
        <v>64</v>
      </c>
      <c r="G29" s="30" t="s">
        <v>255</v>
      </c>
      <c r="H29" s="17"/>
    </row>
    <row r="30" spans="1:8" ht="15" customHeight="1">
      <c r="A30" s="27" t="s">
        <v>380</v>
      </c>
      <c r="B30" s="28" t="s">
        <v>379</v>
      </c>
      <c r="C30" s="28" t="s">
        <v>379</v>
      </c>
      <c r="D30" s="28" t="s">
        <v>378</v>
      </c>
      <c r="E30" s="31" t="s">
        <v>64</v>
      </c>
      <c r="F30" s="31" t="s">
        <v>377</v>
      </c>
      <c r="G30" s="32" t="s">
        <v>64</v>
      </c>
      <c r="H30" s="17"/>
    </row>
    <row r="31" spans="1:8" ht="15" customHeight="1">
      <c r="A31" s="27" t="s">
        <v>376</v>
      </c>
      <c r="B31" s="28" t="s">
        <v>373</v>
      </c>
      <c r="C31" s="28" t="s">
        <v>373</v>
      </c>
      <c r="D31" s="28" t="s">
        <v>368</v>
      </c>
      <c r="E31" s="31" t="s">
        <v>64</v>
      </c>
      <c r="F31" s="31" t="s">
        <v>64</v>
      </c>
      <c r="G31" s="30" t="s">
        <v>375</v>
      </c>
      <c r="H31" s="17"/>
    </row>
    <row r="32" spans="1:8" ht="15" customHeight="1">
      <c r="A32" s="27" t="s">
        <v>374</v>
      </c>
      <c r="B32" s="28" t="s">
        <v>373</v>
      </c>
      <c r="C32" s="28" t="s">
        <v>373</v>
      </c>
      <c r="D32" s="28" t="s">
        <v>368</v>
      </c>
      <c r="E32" s="31" t="s">
        <v>64</v>
      </c>
      <c r="F32" s="31" t="s">
        <v>372</v>
      </c>
      <c r="G32" s="32" t="s">
        <v>64</v>
      </c>
      <c r="H32" s="17"/>
    </row>
    <row r="33" spans="1:8" ht="15" customHeight="1">
      <c r="A33" s="27" t="s">
        <v>371</v>
      </c>
      <c r="B33" s="28" t="s">
        <v>368</v>
      </c>
      <c r="C33" s="28" t="s">
        <v>367</v>
      </c>
      <c r="D33" s="28" t="s">
        <v>362</v>
      </c>
      <c r="E33" s="31" t="s">
        <v>64</v>
      </c>
      <c r="F33" s="31" t="s">
        <v>64</v>
      </c>
      <c r="G33" s="32" t="s">
        <v>370</v>
      </c>
      <c r="H33" s="17"/>
    </row>
    <row r="34" spans="1:8" ht="15" customHeight="1">
      <c r="A34" s="27" t="s">
        <v>369</v>
      </c>
      <c r="B34" s="33" t="s">
        <v>368</v>
      </c>
      <c r="C34" s="28" t="s">
        <v>367</v>
      </c>
      <c r="D34" s="28" t="s">
        <v>362</v>
      </c>
      <c r="E34" s="31" t="s">
        <v>64</v>
      </c>
      <c r="F34" s="31" t="s">
        <v>366</v>
      </c>
      <c r="G34" s="32" t="s">
        <v>64</v>
      </c>
      <c r="H34" s="17"/>
    </row>
    <row r="35" spans="1:8" ht="15" customHeight="1">
      <c r="A35" s="27" t="s">
        <v>365</v>
      </c>
      <c r="B35" s="33" t="s">
        <v>362</v>
      </c>
      <c r="C35" s="28" t="s">
        <v>361</v>
      </c>
      <c r="D35" s="28" t="s">
        <v>360</v>
      </c>
      <c r="E35" s="31" t="s">
        <v>64</v>
      </c>
      <c r="F35" s="31" t="s">
        <v>364</v>
      </c>
      <c r="G35" s="32" t="s">
        <v>64</v>
      </c>
      <c r="H35" s="17"/>
    </row>
    <row r="36" spans="1:8" ht="15" customHeight="1">
      <c r="A36" s="27" t="s">
        <v>363</v>
      </c>
      <c r="B36" s="28" t="s">
        <v>362</v>
      </c>
      <c r="C36" s="28" t="s">
        <v>361</v>
      </c>
      <c r="D36" s="28" t="s">
        <v>360</v>
      </c>
      <c r="E36" s="31" t="s">
        <v>64</v>
      </c>
      <c r="F36" s="31" t="s">
        <v>64</v>
      </c>
      <c r="G36" s="30" t="s">
        <v>359</v>
      </c>
      <c r="H36" s="17"/>
    </row>
    <row r="37" spans="1:8" ht="15" customHeight="1">
      <c r="A37" s="27" t="s">
        <v>358</v>
      </c>
      <c r="B37" s="28" t="s">
        <v>355</v>
      </c>
      <c r="C37" s="28" t="s">
        <v>355</v>
      </c>
      <c r="D37" s="28" t="s">
        <v>350</v>
      </c>
      <c r="E37" s="31" t="s">
        <v>64</v>
      </c>
      <c r="F37" s="31" t="s">
        <v>357</v>
      </c>
      <c r="G37" s="32" t="s">
        <v>64</v>
      </c>
      <c r="H37" s="17"/>
    </row>
    <row r="38" spans="1:8" ht="15" customHeight="1">
      <c r="A38" s="27" t="s">
        <v>356</v>
      </c>
      <c r="B38" s="28" t="s">
        <v>355</v>
      </c>
      <c r="C38" s="28" t="s">
        <v>355</v>
      </c>
      <c r="D38" s="28" t="s">
        <v>350</v>
      </c>
      <c r="E38" s="31" t="s">
        <v>64</v>
      </c>
      <c r="F38" s="31" t="s">
        <v>64</v>
      </c>
      <c r="G38" s="32" t="s">
        <v>354</v>
      </c>
      <c r="H38" s="17"/>
    </row>
    <row r="39" spans="1:8" ht="15" customHeight="1">
      <c r="A39" s="27" t="s">
        <v>353</v>
      </c>
      <c r="B39" s="28" t="s">
        <v>350</v>
      </c>
      <c r="C39" s="28" t="s">
        <v>349</v>
      </c>
      <c r="D39" s="28" t="s">
        <v>348</v>
      </c>
      <c r="E39" s="31" t="s">
        <v>64</v>
      </c>
      <c r="F39" s="31" t="s">
        <v>352</v>
      </c>
      <c r="G39" s="32" t="s">
        <v>64</v>
      </c>
      <c r="H39" s="17"/>
    </row>
    <row r="40" spans="1:8" ht="15" customHeight="1">
      <c r="A40" s="27" t="s">
        <v>351</v>
      </c>
      <c r="B40" s="28" t="s">
        <v>350</v>
      </c>
      <c r="C40" s="28" t="s">
        <v>349</v>
      </c>
      <c r="D40" s="28" t="s">
        <v>348</v>
      </c>
      <c r="E40" s="31" t="s">
        <v>64</v>
      </c>
      <c r="F40" s="31" t="s">
        <v>64</v>
      </c>
      <c r="G40" s="32" t="s">
        <v>347</v>
      </c>
      <c r="H40" s="17"/>
    </row>
    <row r="41" spans="1:8" ht="15" customHeight="1">
      <c r="A41" s="27" t="s">
        <v>346</v>
      </c>
      <c r="B41" s="28" t="s">
        <v>344</v>
      </c>
      <c r="C41" s="28" t="s">
        <v>344</v>
      </c>
      <c r="D41" s="28" t="s">
        <v>343</v>
      </c>
      <c r="E41" s="31" t="s">
        <v>64</v>
      </c>
      <c r="F41" s="31" t="s">
        <v>64</v>
      </c>
      <c r="G41" s="34">
        <v>0.3761</v>
      </c>
      <c r="H41" s="17"/>
    </row>
    <row r="42" spans="1:8" ht="15" customHeight="1">
      <c r="A42" s="27" t="s">
        <v>345</v>
      </c>
      <c r="B42" s="28" t="s">
        <v>344</v>
      </c>
      <c r="C42" s="28" t="s">
        <v>344</v>
      </c>
      <c r="D42" s="28" t="s">
        <v>343</v>
      </c>
      <c r="E42" s="31" t="s">
        <v>64</v>
      </c>
      <c r="F42" s="31" t="s">
        <v>342</v>
      </c>
      <c r="G42" s="32" t="s">
        <v>64</v>
      </c>
      <c r="H42" s="17"/>
    </row>
    <row r="43" spans="1:8" ht="15" customHeight="1">
      <c r="A43" s="27" t="s">
        <v>341</v>
      </c>
      <c r="B43" s="28" t="s">
        <v>338</v>
      </c>
      <c r="C43" s="28" t="s">
        <v>337</v>
      </c>
      <c r="D43" s="28" t="s">
        <v>336</v>
      </c>
      <c r="E43" s="31" t="s">
        <v>64</v>
      </c>
      <c r="F43" s="31" t="s">
        <v>340</v>
      </c>
      <c r="G43" s="32" t="s">
        <v>64</v>
      </c>
      <c r="H43" s="17"/>
    </row>
    <row r="44" spans="1:8" ht="15" customHeight="1">
      <c r="A44" s="27" t="s">
        <v>339</v>
      </c>
      <c r="B44" s="28" t="s">
        <v>338</v>
      </c>
      <c r="C44" s="28" t="s">
        <v>337</v>
      </c>
      <c r="D44" s="28" t="s">
        <v>336</v>
      </c>
      <c r="E44" s="31" t="s">
        <v>64</v>
      </c>
      <c r="F44" s="31" t="s">
        <v>64</v>
      </c>
      <c r="G44" s="30" t="s">
        <v>335</v>
      </c>
      <c r="H44" s="17"/>
    </row>
    <row r="45" spans="1:8" ht="15" customHeight="1">
      <c r="A45" s="27" t="s">
        <v>334</v>
      </c>
      <c r="B45" s="28" t="s">
        <v>331</v>
      </c>
      <c r="C45" s="28" t="s">
        <v>330</v>
      </c>
      <c r="D45" s="28" t="s">
        <v>329</v>
      </c>
      <c r="E45" s="31" t="s">
        <v>64</v>
      </c>
      <c r="F45" s="31" t="s">
        <v>333</v>
      </c>
      <c r="G45" s="32" t="s">
        <v>64</v>
      </c>
      <c r="H45" s="17"/>
    </row>
    <row r="46" spans="1:8" ht="15" customHeight="1">
      <c r="A46" s="27" t="s">
        <v>332</v>
      </c>
      <c r="B46" s="28" t="s">
        <v>331</v>
      </c>
      <c r="C46" s="28" t="s">
        <v>330</v>
      </c>
      <c r="D46" s="28" t="s">
        <v>329</v>
      </c>
      <c r="E46" s="31" t="s">
        <v>64</v>
      </c>
      <c r="F46" s="31" t="s">
        <v>64</v>
      </c>
      <c r="G46" s="30" t="s">
        <v>328</v>
      </c>
      <c r="H46" s="17"/>
    </row>
    <row r="47" spans="1:8" ht="15" customHeight="1">
      <c r="A47" s="27" t="s">
        <v>327</v>
      </c>
      <c r="B47" s="28" t="s">
        <v>324</v>
      </c>
      <c r="C47" s="28" t="s">
        <v>323</v>
      </c>
      <c r="D47" s="28" t="s">
        <v>322</v>
      </c>
      <c r="E47" s="31" t="s">
        <v>64</v>
      </c>
      <c r="F47" s="31" t="s">
        <v>326</v>
      </c>
      <c r="G47" s="32" t="s">
        <v>64</v>
      </c>
      <c r="H47" s="17"/>
    </row>
    <row r="48" spans="1:8" ht="15" customHeight="1">
      <c r="A48" s="35" t="s">
        <v>325</v>
      </c>
      <c r="B48" s="28" t="s">
        <v>324</v>
      </c>
      <c r="C48" s="28" t="s">
        <v>323</v>
      </c>
      <c r="D48" s="28" t="s">
        <v>322</v>
      </c>
      <c r="E48" s="31" t="s">
        <v>64</v>
      </c>
      <c r="F48" s="31" t="s">
        <v>64</v>
      </c>
      <c r="G48" s="30" t="s">
        <v>321</v>
      </c>
      <c r="H48" s="17"/>
    </row>
    <row r="49" spans="1:8" ht="15" customHeight="1">
      <c r="A49" s="27" t="s">
        <v>272</v>
      </c>
      <c r="B49" s="28" t="s">
        <v>318</v>
      </c>
      <c r="C49" s="28" t="s">
        <v>317</v>
      </c>
      <c r="D49" s="28" t="s">
        <v>312</v>
      </c>
      <c r="E49" s="31" t="s">
        <v>64</v>
      </c>
      <c r="F49" s="31" t="s">
        <v>320</v>
      </c>
      <c r="G49" s="32" t="s">
        <v>64</v>
      </c>
      <c r="H49" s="17"/>
    </row>
    <row r="50" spans="1:8" ht="15" customHeight="1">
      <c r="A50" s="36" t="s">
        <v>319</v>
      </c>
      <c r="B50" s="28" t="s">
        <v>318</v>
      </c>
      <c r="C50" s="28" t="s">
        <v>317</v>
      </c>
      <c r="D50" s="28" t="s">
        <v>312</v>
      </c>
      <c r="E50" s="31" t="s">
        <v>64</v>
      </c>
      <c r="F50" s="31" t="s">
        <v>64</v>
      </c>
      <c r="G50" s="30" t="s">
        <v>316</v>
      </c>
      <c r="H50" s="17"/>
    </row>
    <row r="51" spans="1:8" ht="15" customHeight="1">
      <c r="A51" s="36" t="s">
        <v>315</v>
      </c>
      <c r="B51" s="28" t="s">
        <v>312</v>
      </c>
      <c r="C51" s="28" t="s">
        <v>311</v>
      </c>
      <c r="D51" s="28" t="s">
        <v>306</v>
      </c>
      <c r="E51" s="31" t="s">
        <v>64</v>
      </c>
      <c r="F51" s="31" t="s">
        <v>314</v>
      </c>
      <c r="G51" s="32" t="s">
        <v>64</v>
      </c>
      <c r="H51" s="17"/>
    </row>
    <row r="52" spans="1:8" ht="15" customHeight="1">
      <c r="A52" s="36" t="s">
        <v>313</v>
      </c>
      <c r="B52" s="28" t="s">
        <v>312</v>
      </c>
      <c r="C52" s="28" t="s">
        <v>311</v>
      </c>
      <c r="D52" s="28" t="s">
        <v>306</v>
      </c>
      <c r="E52" s="31" t="s">
        <v>64</v>
      </c>
      <c r="F52" s="31" t="s">
        <v>64</v>
      </c>
      <c r="G52" s="30" t="s">
        <v>310</v>
      </c>
      <c r="H52" s="17"/>
    </row>
    <row r="53" spans="1:8" ht="15" customHeight="1">
      <c r="A53" s="36" t="s">
        <v>309</v>
      </c>
      <c r="B53" s="28" t="s">
        <v>306</v>
      </c>
      <c r="C53" s="28" t="s">
        <v>305</v>
      </c>
      <c r="D53" s="28" t="s">
        <v>304</v>
      </c>
      <c r="E53" s="31" t="s">
        <v>64</v>
      </c>
      <c r="F53" s="31" t="s">
        <v>308</v>
      </c>
      <c r="G53" s="32" t="s">
        <v>64</v>
      </c>
      <c r="H53" s="17"/>
    </row>
    <row r="54" spans="1:8" ht="15" customHeight="1">
      <c r="A54" s="36" t="s">
        <v>307</v>
      </c>
      <c r="B54" s="28" t="s">
        <v>306</v>
      </c>
      <c r="C54" s="28" t="s">
        <v>305</v>
      </c>
      <c r="D54" s="28" t="s">
        <v>304</v>
      </c>
      <c r="E54" s="31" t="s">
        <v>64</v>
      </c>
      <c r="F54" s="31" t="s">
        <v>64</v>
      </c>
      <c r="G54" s="32" t="s">
        <v>303</v>
      </c>
      <c r="H54" s="17"/>
    </row>
    <row r="55" spans="1:8" ht="15" customHeight="1">
      <c r="A55" s="36" t="s">
        <v>302</v>
      </c>
      <c r="B55" s="28" t="s">
        <v>299</v>
      </c>
      <c r="C55" s="28" t="s">
        <v>298</v>
      </c>
      <c r="D55" s="28" t="s">
        <v>297</v>
      </c>
      <c r="E55" s="31" t="s">
        <v>64</v>
      </c>
      <c r="F55" s="31" t="s">
        <v>301</v>
      </c>
      <c r="G55" s="32" t="s">
        <v>64</v>
      </c>
      <c r="H55" s="17"/>
    </row>
    <row r="56" spans="1:8" ht="15" customHeight="1">
      <c r="A56" s="36" t="s">
        <v>300</v>
      </c>
      <c r="B56" s="28" t="s">
        <v>299</v>
      </c>
      <c r="C56" s="28" t="s">
        <v>298</v>
      </c>
      <c r="D56" s="28" t="s">
        <v>297</v>
      </c>
      <c r="E56" s="31" t="s">
        <v>64</v>
      </c>
      <c r="F56" s="31" t="s">
        <v>64</v>
      </c>
      <c r="G56" s="32" t="s">
        <v>296</v>
      </c>
      <c r="H56" s="17"/>
    </row>
    <row r="57" spans="1:8" ht="15" customHeight="1">
      <c r="A57" s="36" t="s">
        <v>295</v>
      </c>
      <c r="B57" s="28" t="s">
        <v>292</v>
      </c>
      <c r="C57" s="28" t="s">
        <v>291</v>
      </c>
      <c r="D57" s="28" t="s">
        <v>290</v>
      </c>
      <c r="E57" s="31" t="s">
        <v>64</v>
      </c>
      <c r="F57" s="31" t="s">
        <v>294</v>
      </c>
      <c r="G57" s="32" t="s">
        <v>64</v>
      </c>
      <c r="H57" s="17"/>
    </row>
    <row r="58" spans="1:8" ht="15" customHeight="1">
      <c r="A58" s="36" t="s">
        <v>293</v>
      </c>
      <c r="B58" s="28" t="s">
        <v>292</v>
      </c>
      <c r="C58" s="28" t="s">
        <v>291</v>
      </c>
      <c r="D58" s="28" t="s">
        <v>290</v>
      </c>
      <c r="E58" s="31" t="s">
        <v>64</v>
      </c>
      <c r="F58" s="31" t="s">
        <v>64</v>
      </c>
      <c r="G58" s="30" t="s">
        <v>289</v>
      </c>
      <c r="H58" s="17"/>
    </row>
    <row r="59" spans="1:8" ht="15" customHeight="1">
      <c r="A59" s="36" t="s">
        <v>288</v>
      </c>
      <c r="B59" s="28" t="s">
        <v>285</v>
      </c>
      <c r="C59" s="28" t="s">
        <v>284</v>
      </c>
      <c r="D59" s="28" t="s">
        <v>283</v>
      </c>
      <c r="E59" s="31" t="s">
        <v>64</v>
      </c>
      <c r="F59" s="31" t="s">
        <v>287</v>
      </c>
      <c r="G59" s="32" t="s">
        <v>64</v>
      </c>
      <c r="H59" s="17"/>
    </row>
    <row r="60" spans="1:8" ht="15" customHeight="1">
      <c r="A60" s="36" t="s">
        <v>286</v>
      </c>
      <c r="B60" s="28" t="s">
        <v>285</v>
      </c>
      <c r="C60" s="28" t="s">
        <v>284</v>
      </c>
      <c r="D60" s="28" t="s">
        <v>283</v>
      </c>
      <c r="E60" s="31" t="s">
        <v>64</v>
      </c>
      <c r="F60" s="31" t="s">
        <v>64</v>
      </c>
      <c r="G60" s="30" t="s">
        <v>282</v>
      </c>
      <c r="H60" s="17"/>
    </row>
    <row r="61" spans="1:8" ht="15" customHeight="1">
      <c r="A61" s="37" t="s">
        <v>281</v>
      </c>
      <c r="B61" s="28" t="s">
        <v>278</v>
      </c>
      <c r="C61" s="28" t="s">
        <v>277</v>
      </c>
      <c r="D61" s="28" t="s">
        <v>276</v>
      </c>
      <c r="E61" s="31" t="s">
        <v>64</v>
      </c>
      <c r="F61" s="31" t="s">
        <v>280</v>
      </c>
      <c r="G61" s="32" t="s">
        <v>64</v>
      </c>
      <c r="H61" s="17"/>
    </row>
    <row r="62" spans="1:8" ht="15" customHeight="1">
      <c r="A62" s="37" t="s">
        <v>279</v>
      </c>
      <c r="B62" s="28" t="s">
        <v>278</v>
      </c>
      <c r="C62" s="28" t="s">
        <v>277</v>
      </c>
      <c r="D62" s="28" t="s">
        <v>276</v>
      </c>
      <c r="E62" s="31" t="s">
        <v>64</v>
      </c>
      <c r="F62" s="31" t="s">
        <v>64</v>
      </c>
      <c r="G62" s="30" t="s">
        <v>275</v>
      </c>
      <c r="H62" s="17"/>
    </row>
    <row r="63" spans="1:8" ht="15" customHeight="1">
      <c r="A63" s="37" t="s">
        <v>274</v>
      </c>
      <c r="B63" s="28" t="s">
        <v>271</v>
      </c>
      <c r="C63" s="28" t="s">
        <v>270</v>
      </c>
      <c r="D63" s="28" t="s">
        <v>269</v>
      </c>
      <c r="E63" s="31" t="s">
        <v>64</v>
      </c>
      <c r="F63" s="31" t="s">
        <v>273</v>
      </c>
      <c r="G63" s="32" t="s">
        <v>64</v>
      </c>
      <c r="H63" s="17"/>
    </row>
    <row r="64" spans="1:8" ht="15" customHeight="1">
      <c r="A64" s="37" t="s">
        <v>272</v>
      </c>
      <c r="B64" s="28" t="s">
        <v>271</v>
      </c>
      <c r="C64" s="28" t="s">
        <v>270</v>
      </c>
      <c r="D64" s="28" t="s">
        <v>269</v>
      </c>
      <c r="E64" s="31" t="s">
        <v>64</v>
      </c>
      <c r="F64" s="31" t="s">
        <v>64</v>
      </c>
      <c r="G64" s="30" t="s">
        <v>268</v>
      </c>
      <c r="H64" s="17"/>
    </row>
    <row r="65" spans="1:8" ht="15" customHeight="1">
      <c r="A65" s="37" t="s">
        <v>267</v>
      </c>
      <c r="B65" s="28" t="s">
        <v>264</v>
      </c>
      <c r="C65" s="28" t="s">
        <v>263</v>
      </c>
      <c r="D65" s="28" t="s">
        <v>258</v>
      </c>
      <c r="E65" s="31" t="s">
        <v>64</v>
      </c>
      <c r="F65" s="31" t="s">
        <v>266</v>
      </c>
      <c r="G65" s="30" t="s">
        <v>64</v>
      </c>
      <c r="H65" s="17"/>
    </row>
    <row r="66" spans="1:8" ht="15" customHeight="1">
      <c r="A66" s="37" t="s">
        <v>265</v>
      </c>
      <c r="B66" s="28" t="s">
        <v>264</v>
      </c>
      <c r="C66" s="28" t="s">
        <v>263</v>
      </c>
      <c r="D66" s="28" t="s">
        <v>258</v>
      </c>
      <c r="E66" s="31" t="s">
        <v>64</v>
      </c>
      <c r="F66" s="31" t="s">
        <v>64</v>
      </c>
      <c r="G66" s="30" t="s">
        <v>262</v>
      </c>
      <c r="H66" s="17"/>
    </row>
    <row r="67" spans="1:8" ht="15" customHeight="1">
      <c r="A67" s="37" t="s">
        <v>261</v>
      </c>
      <c r="B67" s="28" t="s">
        <v>258</v>
      </c>
      <c r="C67" s="28" t="s">
        <v>257</v>
      </c>
      <c r="D67" s="28" t="s">
        <v>256</v>
      </c>
      <c r="E67" s="31" t="s">
        <v>64</v>
      </c>
      <c r="F67" s="31" t="s">
        <v>260</v>
      </c>
      <c r="G67" s="30" t="s">
        <v>64</v>
      </c>
      <c r="H67" s="17"/>
    </row>
    <row r="68" spans="1:8" ht="15" customHeight="1">
      <c r="A68" s="37" t="s">
        <v>259</v>
      </c>
      <c r="B68" s="28" t="s">
        <v>258</v>
      </c>
      <c r="C68" s="28" t="s">
        <v>257</v>
      </c>
      <c r="D68" s="28" t="s">
        <v>256</v>
      </c>
      <c r="E68" s="31" t="s">
        <v>64</v>
      </c>
      <c r="F68" s="31" t="s">
        <v>64</v>
      </c>
      <c r="G68" s="30" t="s">
        <v>255</v>
      </c>
      <c r="H68" s="17"/>
    </row>
    <row r="69" spans="1:8" ht="15" customHeight="1">
      <c r="A69" s="37" t="s">
        <v>254</v>
      </c>
      <c r="B69" s="28" t="s">
        <v>251</v>
      </c>
      <c r="C69" s="28" t="s">
        <v>250</v>
      </c>
      <c r="D69" s="28" t="s">
        <v>245</v>
      </c>
      <c r="E69" s="31" t="s">
        <v>64</v>
      </c>
      <c r="F69" s="31" t="s">
        <v>253</v>
      </c>
      <c r="G69" s="30" t="s">
        <v>64</v>
      </c>
      <c r="H69" s="17"/>
    </row>
    <row r="70" spans="1:8" ht="15" customHeight="1">
      <c r="A70" s="37" t="s">
        <v>252</v>
      </c>
      <c r="B70" s="28" t="s">
        <v>251</v>
      </c>
      <c r="C70" s="28" t="s">
        <v>250</v>
      </c>
      <c r="D70" s="28" t="s">
        <v>245</v>
      </c>
      <c r="E70" s="31" t="s">
        <v>64</v>
      </c>
      <c r="F70" s="31" t="s">
        <v>64</v>
      </c>
      <c r="G70" s="30" t="s">
        <v>249</v>
      </c>
      <c r="H70" s="17"/>
    </row>
    <row r="71" spans="1:8" ht="15" customHeight="1">
      <c r="A71" s="37" t="s">
        <v>248</v>
      </c>
      <c r="B71" s="28" t="s">
        <v>245</v>
      </c>
      <c r="C71" s="28" t="s">
        <v>244</v>
      </c>
      <c r="D71" s="28" t="s">
        <v>243</v>
      </c>
      <c r="E71" s="31" t="s">
        <v>64</v>
      </c>
      <c r="F71" s="31" t="s">
        <v>247</v>
      </c>
      <c r="G71" s="30" t="s">
        <v>64</v>
      </c>
      <c r="H71" s="17"/>
    </row>
    <row r="72" spans="1:8" ht="15" customHeight="1">
      <c r="A72" s="37" t="s">
        <v>246</v>
      </c>
      <c r="B72" s="28" t="s">
        <v>245</v>
      </c>
      <c r="C72" s="28" t="s">
        <v>244</v>
      </c>
      <c r="D72" s="28" t="s">
        <v>243</v>
      </c>
      <c r="E72" s="31" t="s">
        <v>64</v>
      </c>
      <c r="F72" s="31" t="s">
        <v>64</v>
      </c>
      <c r="G72" s="30" t="s">
        <v>242</v>
      </c>
      <c r="H72" s="17"/>
    </row>
    <row r="73" spans="1:8" ht="15" customHeight="1">
      <c r="A73" s="37" t="s">
        <v>241</v>
      </c>
      <c r="B73" s="28" t="s">
        <v>238</v>
      </c>
      <c r="C73" s="28" t="s">
        <v>237</v>
      </c>
      <c r="D73" s="28" t="s">
        <v>236</v>
      </c>
      <c r="E73" s="31" t="s">
        <v>64</v>
      </c>
      <c r="F73" s="31" t="s">
        <v>240</v>
      </c>
      <c r="G73" s="30" t="s">
        <v>64</v>
      </c>
      <c r="H73" s="17"/>
    </row>
    <row r="74" spans="1:8" ht="15" customHeight="1">
      <c r="A74" s="37" t="s">
        <v>239</v>
      </c>
      <c r="B74" s="28" t="s">
        <v>238</v>
      </c>
      <c r="C74" s="28" t="s">
        <v>237</v>
      </c>
      <c r="D74" s="28" t="s">
        <v>236</v>
      </c>
      <c r="E74" s="31" t="s">
        <v>64</v>
      </c>
      <c r="F74" s="31" t="s">
        <v>64</v>
      </c>
      <c r="G74" s="30" t="s">
        <v>235</v>
      </c>
      <c r="H74" s="17"/>
    </row>
    <row r="75" spans="1:8" ht="15" customHeight="1">
      <c r="A75" s="36" t="s">
        <v>234</v>
      </c>
      <c r="B75" s="38" t="s">
        <v>232</v>
      </c>
      <c r="C75" s="39" t="s">
        <v>231</v>
      </c>
      <c r="D75" s="39">
        <v>34942</v>
      </c>
      <c r="E75" s="40" t="s">
        <v>64</v>
      </c>
      <c r="F75" s="41">
        <v>0.4384</v>
      </c>
      <c r="G75" s="34" t="s">
        <v>64</v>
      </c>
      <c r="H75" s="17"/>
    </row>
    <row r="76" spans="1:8" ht="15" customHeight="1">
      <c r="A76" s="36" t="s">
        <v>233</v>
      </c>
      <c r="B76" s="42" t="s">
        <v>232</v>
      </c>
      <c r="C76" s="42" t="s">
        <v>231</v>
      </c>
      <c r="D76" s="39">
        <v>34942</v>
      </c>
      <c r="E76" s="40" t="s">
        <v>64</v>
      </c>
      <c r="F76" s="40" t="s">
        <v>64</v>
      </c>
      <c r="G76" s="43">
        <v>0.4533</v>
      </c>
      <c r="H76" s="17"/>
    </row>
    <row r="77" spans="1:8" ht="15" customHeight="1">
      <c r="A77" s="36" t="s">
        <v>230</v>
      </c>
      <c r="B77" s="44" t="s">
        <v>228</v>
      </c>
      <c r="C77" s="38" t="s">
        <v>227</v>
      </c>
      <c r="D77" s="45">
        <v>35003</v>
      </c>
      <c r="E77" s="31" t="s">
        <v>64</v>
      </c>
      <c r="F77" s="29">
        <v>0.4462</v>
      </c>
      <c r="G77" s="32" t="s">
        <v>64</v>
      </c>
      <c r="H77" s="17"/>
    </row>
    <row r="78" spans="1:8" ht="15" customHeight="1">
      <c r="A78" s="36" t="s">
        <v>229</v>
      </c>
      <c r="B78" s="44" t="s">
        <v>228</v>
      </c>
      <c r="C78" s="38" t="s">
        <v>227</v>
      </c>
      <c r="D78" s="45">
        <v>35003</v>
      </c>
      <c r="E78" s="46" t="s">
        <v>64</v>
      </c>
      <c r="F78" s="31" t="s">
        <v>64</v>
      </c>
      <c r="G78" s="34">
        <v>0.4635</v>
      </c>
      <c r="H78" s="17"/>
    </row>
    <row r="79" spans="1:8" ht="15" customHeight="1">
      <c r="A79" s="47" t="s">
        <v>226</v>
      </c>
      <c r="B79" s="48" t="s">
        <v>224</v>
      </c>
      <c r="C79" s="48" t="s">
        <v>223</v>
      </c>
      <c r="D79" s="49">
        <v>35064</v>
      </c>
      <c r="E79" s="50" t="s">
        <v>64</v>
      </c>
      <c r="F79" s="51">
        <v>0.4272</v>
      </c>
      <c r="G79" s="52"/>
      <c r="H79" s="17"/>
    </row>
    <row r="80" spans="1:8" ht="15" customHeight="1">
      <c r="A80" s="36" t="s">
        <v>225</v>
      </c>
      <c r="B80" s="38" t="s">
        <v>224</v>
      </c>
      <c r="C80" s="38" t="s">
        <v>223</v>
      </c>
      <c r="D80" s="45">
        <v>35064</v>
      </c>
      <c r="E80" s="46" t="s">
        <v>64</v>
      </c>
      <c r="F80" s="46" t="s">
        <v>64</v>
      </c>
      <c r="G80" s="34">
        <v>0.4348</v>
      </c>
      <c r="H80" s="17"/>
    </row>
    <row r="81" spans="1:8" ht="15" customHeight="1">
      <c r="A81" s="36" t="s">
        <v>222</v>
      </c>
      <c r="B81" s="38" t="s">
        <v>220</v>
      </c>
      <c r="C81" s="38" t="s">
        <v>219</v>
      </c>
      <c r="D81" s="45">
        <v>35124</v>
      </c>
      <c r="E81" s="46" t="s">
        <v>64</v>
      </c>
      <c r="F81" s="29">
        <v>0.4027</v>
      </c>
      <c r="G81" s="30" t="s">
        <v>64</v>
      </c>
      <c r="H81" s="17"/>
    </row>
    <row r="82" spans="1:8" ht="15" customHeight="1">
      <c r="A82" s="36" t="s">
        <v>221</v>
      </c>
      <c r="B82" s="38" t="s">
        <v>220</v>
      </c>
      <c r="C82" s="38" t="s">
        <v>219</v>
      </c>
      <c r="D82" s="45">
        <v>35124</v>
      </c>
      <c r="E82" s="46" t="s">
        <v>64</v>
      </c>
      <c r="F82" s="46" t="s">
        <v>64</v>
      </c>
      <c r="G82" s="34">
        <v>0.4232</v>
      </c>
      <c r="H82" s="17"/>
    </row>
    <row r="83" spans="1:8" ht="15" customHeight="1">
      <c r="A83" s="36" t="s">
        <v>218</v>
      </c>
      <c r="B83" s="44" t="s">
        <v>216</v>
      </c>
      <c r="C83" s="44" t="s">
        <v>215</v>
      </c>
      <c r="D83" s="45">
        <v>35185</v>
      </c>
      <c r="E83" s="46" t="s">
        <v>64</v>
      </c>
      <c r="F83" s="53">
        <v>0.4137</v>
      </c>
      <c r="G83" s="34"/>
      <c r="H83" s="17"/>
    </row>
    <row r="84" spans="1:8" ht="15" customHeight="1">
      <c r="A84" s="54" t="s">
        <v>217</v>
      </c>
      <c r="B84" s="44" t="s">
        <v>216</v>
      </c>
      <c r="C84" s="44" t="s">
        <v>215</v>
      </c>
      <c r="D84" s="45">
        <v>35185</v>
      </c>
      <c r="E84" s="46" t="s">
        <v>64</v>
      </c>
      <c r="F84" s="46" t="s">
        <v>64</v>
      </c>
      <c r="G84" s="34">
        <v>0.4332</v>
      </c>
      <c r="H84" s="17"/>
    </row>
    <row r="85" spans="1:8" ht="15" customHeight="1">
      <c r="A85" s="27" t="s">
        <v>214</v>
      </c>
      <c r="B85" s="44" t="s">
        <v>212</v>
      </c>
      <c r="C85" s="44" t="s">
        <v>211</v>
      </c>
      <c r="D85" s="45">
        <v>35246</v>
      </c>
      <c r="E85" s="46" t="s">
        <v>64</v>
      </c>
      <c r="F85" s="53">
        <v>0.4219</v>
      </c>
      <c r="G85" s="34" t="s">
        <v>64</v>
      </c>
      <c r="H85" s="17"/>
    </row>
    <row r="86" spans="1:8" ht="15" customHeight="1">
      <c r="A86" s="27" t="s">
        <v>213</v>
      </c>
      <c r="B86" s="44" t="s">
        <v>212</v>
      </c>
      <c r="C86" s="38" t="s">
        <v>211</v>
      </c>
      <c r="D86" s="45">
        <v>35246</v>
      </c>
      <c r="E86" s="46" t="s">
        <v>64</v>
      </c>
      <c r="F86" s="46" t="s">
        <v>64</v>
      </c>
      <c r="G86" s="43">
        <v>0.4378</v>
      </c>
      <c r="H86" s="17"/>
    </row>
    <row r="87" spans="1:8" ht="15" customHeight="1">
      <c r="A87" s="27" t="s">
        <v>210</v>
      </c>
      <c r="B87" s="44" t="s">
        <v>208</v>
      </c>
      <c r="C87" s="44" t="s">
        <v>207</v>
      </c>
      <c r="D87" s="45">
        <v>35308</v>
      </c>
      <c r="E87" s="46" t="s">
        <v>64</v>
      </c>
      <c r="F87" s="53">
        <v>0.4294</v>
      </c>
      <c r="G87" s="34" t="s">
        <v>64</v>
      </c>
      <c r="H87" s="17"/>
    </row>
    <row r="88" spans="1:8" ht="15" customHeight="1">
      <c r="A88" s="36" t="s">
        <v>209</v>
      </c>
      <c r="B88" s="44" t="s">
        <v>208</v>
      </c>
      <c r="C88" s="44" t="s">
        <v>207</v>
      </c>
      <c r="D88" s="45">
        <v>35308</v>
      </c>
      <c r="E88" s="46" t="s">
        <v>64</v>
      </c>
      <c r="F88" s="46" t="s">
        <v>64</v>
      </c>
      <c r="G88" s="34">
        <v>0.4453</v>
      </c>
      <c r="H88" s="17"/>
    </row>
    <row r="89" spans="1:8" ht="15" customHeight="1">
      <c r="A89" s="36" t="s">
        <v>206</v>
      </c>
      <c r="B89" s="44" t="s">
        <v>204</v>
      </c>
      <c r="C89" s="44" t="s">
        <v>203</v>
      </c>
      <c r="D89" s="45">
        <v>35369</v>
      </c>
      <c r="E89" s="46" t="s">
        <v>64</v>
      </c>
      <c r="F89" s="29">
        <v>0.4229</v>
      </c>
      <c r="G89" s="30" t="s">
        <v>64</v>
      </c>
      <c r="H89" s="17"/>
    </row>
    <row r="90" spans="1:8" ht="15" customHeight="1">
      <c r="A90" s="36" t="s">
        <v>205</v>
      </c>
      <c r="B90" s="44" t="s">
        <v>204</v>
      </c>
      <c r="C90" s="44" t="s">
        <v>203</v>
      </c>
      <c r="D90" s="45">
        <v>35369</v>
      </c>
      <c r="E90" s="46" t="s">
        <v>64</v>
      </c>
      <c r="F90" s="46" t="s">
        <v>64</v>
      </c>
      <c r="G90" s="43">
        <v>0.4404</v>
      </c>
      <c r="H90" s="17"/>
    </row>
    <row r="91" spans="1:8" ht="15" customHeight="1">
      <c r="A91" s="36" t="s">
        <v>202</v>
      </c>
      <c r="B91" s="38" t="s">
        <v>200</v>
      </c>
      <c r="C91" s="38" t="s">
        <v>199</v>
      </c>
      <c r="D91" s="45">
        <v>35430</v>
      </c>
      <c r="E91" s="46" t="s">
        <v>64</v>
      </c>
      <c r="F91" s="29">
        <v>0.4137</v>
      </c>
      <c r="G91" s="30" t="s">
        <v>64</v>
      </c>
      <c r="H91" s="17"/>
    </row>
    <row r="92" spans="1:8" ht="15" customHeight="1">
      <c r="A92" s="36" t="s">
        <v>201</v>
      </c>
      <c r="B92" s="38" t="s">
        <v>200</v>
      </c>
      <c r="C92" s="38" t="s">
        <v>199</v>
      </c>
      <c r="D92" s="45">
        <v>35430</v>
      </c>
      <c r="E92" s="46" t="s">
        <v>64</v>
      </c>
      <c r="F92" s="29"/>
      <c r="G92" s="43">
        <v>0.4295</v>
      </c>
      <c r="H92" s="17"/>
    </row>
    <row r="93" spans="1:8" ht="15" customHeight="1">
      <c r="A93" s="36" t="s">
        <v>198</v>
      </c>
      <c r="B93" s="38" t="s">
        <v>196</v>
      </c>
      <c r="C93" s="38" t="s">
        <v>195</v>
      </c>
      <c r="D93" s="45">
        <v>35489</v>
      </c>
      <c r="E93" s="46" t="s">
        <v>64</v>
      </c>
      <c r="F93" s="29">
        <v>0.3977</v>
      </c>
      <c r="G93" s="30" t="s">
        <v>64</v>
      </c>
      <c r="H93" s="17"/>
    </row>
    <row r="94" spans="1:8" ht="15" customHeight="1">
      <c r="A94" s="36" t="s">
        <v>197</v>
      </c>
      <c r="B94" s="38" t="s">
        <v>196</v>
      </c>
      <c r="C94" s="38" t="s">
        <v>195</v>
      </c>
      <c r="D94" s="45">
        <v>35489</v>
      </c>
      <c r="E94" s="46" t="s">
        <v>64</v>
      </c>
      <c r="F94" s="46" t="s">
        <v>64</v>
      </c>
      <c r="G94" s="43">
        <v>0.4168</v>
      </c>
      <c r="H94" s="17"/>
    </row>
    <row r="95" spans="1:8" ht="15" customHeight="1">
      <c r="A95" s="36" t="s">
        <v>194</v>
      </c>
      <c r="B95" s="38" t="s">
        <v>192</v>
      </c>
      <c r="C95" s="38" t="s">
        <v>191</v>
      </c>
      <c r="D95" s="45">
        <v>35550</v>
      </c>
      <c r="E95" s="46" t="s">
        <v>64</v>
      </c>
      <c r="F95" s="29">
        <v>0.3895</v>
      </c>
      <c r="G95" s="30" t="s">
        <v>64</v>
      </c>
      <c r="H95" s="17"/>
    </row>
    <row r="96" spans="1:8" ht="15" customHeight="1">
      <c r="A96" s="36" t="s">
        <v>193</v>
      </c>
      <c r="B96" s="38" t="s">
        <v>192</v>
      </c>
      <c r="C96" s="38" t="s">
        <v>191</v>
      </c>
      <c r="D96" s="45">
        <v>35550</v>
      </c>
      <c r="E96" s="40" t="s">
        <v>64</v>
      </c>
      <c r="F96" s="40" t="s">
        <v>64</v>
      </c>
      <c r="G96" s="43">
        <v>0.4063</v>
      </c>
      <c r="H96" s="17"/>
    </row>
    <row r="97" spans="1:8" ht="15" customHeight="1">
      <c r="A97" s="36" t="s">
        <v>190</v>
      </c>
      <c r="B97" s="44" t="s">
        <v>188</v>
      </c>
      <c r="C97" s="38" t="s">
        <v>187</v>
      </c>
      <c r="D97" s="45">
        <v>35611</v>
      </c>
      <c r="E97" s="40" t="s">
        <v>64</v>
      </c>
      <c r="F97" s="29">
        <v>0.3699</v>
      </c>
      <c r="G97" s="30" t="s">
        <v>64</v>
      </c>
      <c r="H97" s="17"/>
    </row>
    <row r="98" spans="1:8" ht="15" customHeight="1">
      <c r="A98" s="36" t="s">
        <v>189</v>
      </c>
      <c r="B98" s="44" t="s">
        <v>188</v>
      </c>
      <c r="C98" s="38" t="s">
        <v>187</v>
      </c>
      <c r="D98" s="45">
        <v>35611</v>
      </c>
      <c r="E98" s="40" t="s">
        <v>64</v>
      </c>
      <c r="F98" s="29" t="s">
        <v>64</v>
      </c>
      <c r="G98" s="34">
        <v>0.3868</v>
      </c>
      <c r="H98" s="17"/>
    </row>
    <row r="99" spans="1:8" ht="15" customHeight="1">
      <c r="A99" s="36" t="s">
        <v>47</v>
      </c>
      <c r="B99" s="44" t="s">
        <v>185</v>
      </c>
      <c r="C99" s="38" t="s">
        <v>184</v>
      </c>
      <c r="D99" s="45">
        <v>35673</v>
      </c>
      <c r="E99" s="40" t="s">
        <v>64</v>
      </c>
      <c r="F99" s="29">
        <v>0.365</v>
      </c>
      <c r="G99" s="30" t="s">
        <v>64</v>
      </c>
      <c r="H99" s="17"/>
    </row>
    <row r="100" spans="1:8" ht="15" customHeight="1">
      <c r="A100" s="36" t="s">
        <v>186</v>
      </c>
      <c r="B100" s="44" t="s">
        <v>185</v>
      </c>
      <c r="C100" s="45" t="s">
        <v>184</v>
      </c>
      <c r="D100" s="45">
        <v>35673</v>
      </c>
      <c r="E100" s="40" t="s">
        <v>64</v>
      </c>
      <c r="F100" s="40"/>
      <c r="G100" s="43">
        <v>0.3829</v>
      </c>
      <c r="H100" s="17"/>
    </row>
    <row r="101" spans="1:8" ht="15" customHeight="1">
      <c r="A101" s="36" t="s">
        <v>183</v>
      </c>
      <c r="B101" s="38" t="s">
        <v>181</v>
      </c>
      <c r="C101" s="39" t="s">
        <v>180</v>
      </c>
      <c r="D101" s="39">
        <v>35703</v>
      </c>
      <c r="E101" s="40" t="s">
        <v>64</v>
      </c>
      <c r="F101" s="29">
        <v>0.3184</v>
      </c>
      <c r="G101" s="30" t="s">
        <v>64</v>
      </c>
      <c r="H101" s="17"/>
    </row>
    <row r="102" spans="1:8" ht="15" customHeight="1">
      <c r="A102" s="36" t="s">
        <v>182</v>
      </c>
      <c r="B102" s="38" t="s">
        <v>181</v>
      </c>
      <c r="C102" s="39" t="s">
        <v>180</v>
      </c>
      <c r="D102" s="39">
        <v>35703</v>
      </c>
      <c r="E102" s="40" t="s">
        <v>64</v>
      </c>
      <c r="F102" s="41" t="s">
        <v>64</v>
      </c>
      <c r="G102" s="34">
        <v>0.3682</v>
      </c>
      <c r="H102" s="17"/>
    </row>
    <row r="103" spans="1:8" ht="15" customHeight="1">
      <c r="A103" s="36" t="s">
        <v>179</v>
      </c>
      <c r="B103" s="38" t="s">
        <v>177</v>
      </c>
      <c r="C103" s="39" t="s">
        <v>176</v>
      </c>
      <c r="D103" s="39">
        <v>35734</v>
      </c>
      <c r="E103" s="40" t="s">
        <v>64</v>
      </c>
      <c r="F103" s="41">
        <v>0.3133</v>
      </c>
      <c r="G103" s="34" t="s">
        <v>64</v>
      </c>
      <c r="H103" s="17"/>
    </row>
    <row r="104" spans="1:8" ht="15" customHeight="1">
      <c r="A104" s="36" t="s">
        <v>178</v>
      </c>
      <c r="B104" s="38" t="s">
        <v>177</v>
      </c>
      <c r="C104" s="39" t="s">
        <v>176</v>
      </c>
      <c r="D104" s="39">
        <v>35734</v>
      </c>
      <c r="E104" s="40" t="s">
        <v>64</v>
      </c>
      <c r="F104" s="29" t="s">
        <v>64</v>
      </c>
      <c r="G104" s="55">
        <v>0.3544</v>
      </c>
      <c r="H104" s="17"/>
    </row>
    <row r="105" spans="1:8" ht="15" customHeight="1">
      <c r="A105" s="36" t="s">
        <v>175</v>
      </c>
      <c r="B105" s="38" t="s">
        <v>173</v>
      </c>
      <c r="C105" s="39" t="s">
        <v>172</v>
      </c>
      <c r="D105" s="39">
        <v>35764</v>
      </c>
      <c r="E105" s="40" t="s">
        <v>64</v>
      </c>
      <c r="F105" s="41">
        <v>0.3147</v>
      </c>
      <c r="G105" s="34" t="s">
        <v>64</v>
      </c>
      <c r="H105" s="17"/>
    </row>
    <row r="106" spans="1:8" ht="15" customHeight="1">
      <c r="A106" s="36" t="s">
        <v>174</v>
      </c>
      <c r="B106" s="38" t="s">
        <v>173</v>
      </c>
      <c r="C106" s="39" t="s">
        <v>172</v>
      </c>
      <c r="D106" s="39">
        <v>35764</v>
      </c>
      <c r="E106" s="40" t="s">
        <v>64</v>
      </c>
      <c r="F106" s="29" t="s">
        <v>64</v>
      </c>
      <c r="G106" s="55">
        <v>0.3599</v>
      </c>
      <c r="H106" s="17"/>
    </row>
    <row r="107" spans="1:8" ht="15" customHeight="1">
      <c r="A107" s="36" t="s">
        <v>171</v>
      </c>
      <c r="B107" s="38" t="s">
        <v>169</v>
      </c>
      <c r="C107" s="39" t="s">
        <v>168</v>
      </c>
      <c r="D107" s="39">
        <v>35795</v>
      </c>
      <c r="E107" s="40" t="s">
        <v>64</v>
      </c>
      <c r="F107" s="29">
        <v>0.3174</v>
      </c>
      <c r="G107" s="34" t="s">
        <v>64</v>
      </c>
      <c r="H107" s="17"/>
    </row>
    <row r="108" spans="1:8" ht="15" customHeight="1">
      <c r="A108" s="36" t="s">
        <v>170</v>
      </c>
      <c r="B108" s="38" t="s">
        <v>169</v>
      </c>
      <c r="C108" s="39" t="s">
        <v>168</v>
      </c>
      <c r="D108" s="39">
        <v>35795</v>
      </c>
      <c r="E108" s="40" t="s">
        <v>64</v>
      </c>
      <c r="F108" s="29" t="s">
        <v>64</v>
      </c>
      <c r="G108" s="34">
        <v>0.3601</v>
      </c>
      <c r="H108" s="17"/>
    </row>
    <row r="109" spans="1:8" ht="15" customHeight="1">
      <c r="A109" s="36" t="s">
        <v>167</v>
      </c>
      <c r="B109" s="38" t="s">
        <v>165</v>
      </c>
      <c r="C109" s="39" t="s">
        <v>164</v>
      </c>
      <c r="D109" s="39">
        <v>35826</v>
      </c>
      <c r="E109" s="40" t="s">
        <v>64</v>
      </c>
      <c r="F109" s="29">
        <v>0.3169</v>
      </c>
      <c r="G109" s="34" t="s">
        <v>64</v>
      </c>
      <c r="H109" s="17"/>
    </row>
    <row r="110" spans="1:8" ht="15" customHeight="1">
      <c r="A110" s="36" t="s">
        <v>166</v>
      </c>
      <c r="B110" s="38" t="s">
        <v>165</v>
      </c>
      <c r="C110" s="39" t="s">
        <v>164</v>
      </c>
      <c r="D110" s="39">
        <v>35826</v>
      </c>
      <c r="E110" s="40" t="s">
        <v>64</v>
      </c>
      <c r="F110" s="29" t="s">
        <v>64</v>
      </c>
      <c r="G110" s="34">
        <v>0.3529</v>
      </c>
      <c r="H110" s="17"/>
    </row>
    <row r="111" spans="1:8" ht="15" customHeight="1">
      <c r="A111" s="36" t="s">
        <v>163</v>
      </c>
      <c r="B111" s="38" t="s">
        <v>161</v>
      </c>
      <c r="C111" s="39" t="s">
        <v>160</v>
      </c>
      <c r="D111" s="39">
        <v>35854</v>
      </c>
      <c r="E111" s="40" t="s">
        <v>64</v>
      </c>
      <c r="F111" s="41">
        <v>0.3256</v>
      </c>
      <c r="G111" s="34" t="s">
        <v>64</v>
      </c>
      <c r="H111" s="17"/>
    </row>
    <row r="112" spans="1:8" ht="15" customHeight="1">
      <c r="A112" s="36" t="s">
        <v>162</v>
      </c>
      <c r="B112" s="38" t="s">
        <v>161</v>
      </c>
      <c r="C112" s="39" t="s">
        <v>160</v>
      </c>
      <c r="D112" s="39">
        <v>35854</v>
      </c>
      <c r="E112" s="40" t="s">
        <v>64</v>
      </c>
      <c r="F112" s="29" t="s">
        <v>64</v>
      </c>
      <c r="G112" s="55">
        <v>0.3707</v>
      </c>
      <c r="H112" s="17"/>
    </row>
    <row r="113" spans="1:8" ht="15" customHeight="1">
      <c r="A113" s="36" t="s">
        <v>159</v>
      </c>
      <c r="B113" s="38" t="s">
        <v>157</v>
      </c>
      <c r="C113" s="39" t="s">
        <v>156</v>
      </c>
      <c r="D113" s="39">
        <v>35885</v>
      </c>
      <c r="E113" s="40" t="s">
        <v>64</v>
      </c>
      <c r="F113" s="41">
        <v>0.3215</v>
      </c>
      <c r="G113" s="34" t="s">
        <v>64</v>
      </c>
      <c r="H113" s="17"/>
    </row>
    <row r="114" spans="1:8" ht="15" customHeight="1">
      <c r="A114" s="36" t="s">
        <v>158</v>
      </c>
      <c r="B114" s="38" t="s">
        <v>157</v>
      </c>
      <c r="C114" s="39" t="s">
        <v>156</v>
      </c>
      <c r="D114" s="39">
        <v>35885</v>
      </c>
      <c r="E114" s="40" t="s">
        <v>64</v>
      </c>
      <c r="F114" s="29" t="s">
        <v>64</v>
      </c>
      <c r="G114" s="55">
        <v>0.356</v>
      </c>
      <c r="H114" s="17"/>
    </row>
    <row r="115" spans="1:8" ht="15" customHeight="1">
      <c r="A115" s="36" t="s">
        <v>155</v>
      </c>
      <c r="B115" s="38" t="s">
        <v>153</v>
      </c>
      <c r="C115" s="39" t="s">
        <v>152</v>
      </c>
      <c r="D115" s="39">
        <v>35915</v>
      </c>
      <c r="E115" s="40" t="s">
        <v>64</v>
      </c>
      <c r="F115" s="29">
        <v>0.3628</v>
      </c>
      <c r="G115" s="55" t="s">
        <v>64</v>
      </c>
      <c r="H115" s="17"/>
    </row>
    <row r="116" spans="1:8" ht="15" customHeight="1">
      <c r="A116" s="36" t="s">
        <v>154</v>
      </c>
      <c r="B116" s="38" t="s">
        <v>153</v>
      </c>
      <c r="C116" s="39" t="s">
        <v>152</v>
      </c>
      <c r="D116" s="39">
        <v>35915</v>
      </c>
      <c r="E116" s="40" t="s">
        <v>64</v>
      </c>
      <c r="F116" s="29" t="s">
        <v>64</v>
      </c>
      <c r="G116" s="55">
        <v>0.3901</v>
      </c>
      <c r="H116" s="17"/>
    </row>
    <row r="117" spans="1:8" ht="15" customHeight="1">
      <c r="A117" s="36" t="s">
        <v>151</v>
      </c>
      <c r="B117" s="38" t="s">
        <v>149</v>
      </c>
      <c r="C117" s="39" t="s">
        <v>148</v>
      </c>
      <c r="D117" s="39">
        <v>35946</v>
      </c>
      <c r="E117" s="40" t="s">
        <v>64</v>
      </c>
      <c r="F117" s="29">
        <v>0.3839</v>
      </c>
      <c r="G117" s="55" t="s">
        <v>64</v>
      </c>
      <c r="H117" s="17"/>
    </row>
    <row r="118" spans="1:8" ht="15" customHeight="1">
      <c r="A118" s="36" t="s">
        <v>150</v>
      </c>
      <c r="B118" s="38" t="s">
        <v>149</v>
      </c>
      <c r="C118" s="39" t="s">
        <v>148</v>
      </c>
      <c r="D118" s="39">
        <v>35946</v>
      </c>
      <c r="E118" s="40" t="s">
        <v>64</v>
      </c>
      <c r="F118" s="29" t="s">
        <v>64</v>
      </c>
      <c r="G118" s="55">
        <v>0.4058</v>
      </c>
      <c r="H118" s="17"/>
    </row>
    <row r="119" spans="1:8" ht="15" customHeight="1">
      <c r="A119" s="36" t="s">
        <v>147</v>
      </c>
      <c r="B119" s="38" t="s">
        <v>145</v>
      </c>
      <c r="C119" s="39" t="s">
        <v>144</v>
      </c>
      <c r="D119" s="39">
        <v>35976</v>
      </c>
      <c r="E119" s="40" t="s">
        <v>64</v>
      </c>
      <c r="F119" s="29">
        <v>0.3951</v>
      </c>
      <c r="G119" s="55" t="s">
        <v>64</v>
      </c>
      <c r="H119" s="17"/>
    </row>
    <row r="120" spans="1:8" ht="15" customHeight="1">
      <c r="A120" s="36" t="s">
        <v>146</v>
      </c>
      <c r="B120" s="38" t="s">
        <v>145</v>
      </c>
      <c r="C120" s="39" t="s">
        <v>144</v>
      </c>
      <c r="D120" s="39">
        <v>35976</v>
      </c>
      <c r="E120" s="40" t="s">
        <v>64</v>
      </c>
      <c r="F120" s="29" t="s">
        <v>64</v>
      </c>
      <c r="G120" s="55">
        <v>0.4165</v>
      </c>
      <c r="H120" s="17"/>
    </row>
    <row r="121" spans="1:8" ht="15" customHeight="1">
      <c r="A121" s="36" t="s">
        <v>111</v>
      </c>
      <c r="B121" s="38" t="s">
        <v>142</v>
      </c>
      <c r="C121" s="39" t="s">
        <v>141</v>
      </c>
      <c r="D121" s="39">
        <v>36007</v>
      </c>
      <c r="E121" s="40" t="s">
        <v>64</v>
      </c>
      <c r="F121" s="29">
        <v>0.4783</v>
      </c>
      <c r="G121" s="55" t="s">
        <v>64</v>
      </c>
      <c r="H121" s="17"/>
    </row>
    <row r="122" spans="1:8" ht="15" customHeight="1">
      <c r="A122" s="36" t="s">
        <v>143</v>
      </c>
      <c r="B122" s="38" t="s">
        <v>142</v>
      </c>
      <c r="C122" s="39" t="s">
        <v>141</v>
      </c>
      <c r="D122" s="39">
        <v>36007</v>
      </c>
      <c r="E122" s="40" t="s">
        <v>64</v>
      </c>
      <c r="F122" s="29" t="s">
        <v>64</v>
      </c>
      <c r="G122" s="55">
        <v>0.4798</v>
      </c>
      <c r="H122" s="17"/>
    </row>
    <row r="123" spans="1:8" ht="15" customHeight="1">
      <c r="A123" s="36" t="s">
        <v>140</v>
      </c>
      <c r="B123" s="38" t="s">
        <v>138</v>
      </c>
      <c r="C123" s="39" t="s">
        <v>137</v>
      </c>
      <c r="D123" s="39">
        <v>36038</v>
      </c>
      <c r="E123" s="40" t="s">
        <v>64</v>
      </c>
      <c r="F123" s="29">
        <v>0.4841</v>
      </c>
      <c r="G123" s="55" t="s">
        <v>64</v>
      </c>
      <c r="H123" s="17"/>
    </row>
    <row r="124" spans="1:8" ht="15" customHeight="1">
      <c r="A124" s="36" t="s">
        <v>139</v>
      </c>
      <c r="B124" s="38" t="s">
        <v>138</v>
      </c>
      <c r="C124" s="39" t="s">
        <v>137</v>
      </c>
      <c r="D124" s="39">
        <v>36038</v>
      </c>
      <c r="E124" s="40" t="s">
        <v>64</v>
      </c>
      <c r="F124" s="29" t="s">
        <v>64</v>
      </c>
      <c r="G124" s="55">
        <v>0.4969</v>
      </c>
      <c r="H124" s="17"/>
    </row>
    <row r="125" spans="1:8" ht="15" customHeight="1">
      <c r="A125" s="36" t="s">
        <v>136</v>
      </c>
      <c r="B125" s="38" t="s">
        <v>134</v>
      </c>
      <c r="C125" s="39" t="s">
        <v>133</v>
      </c>
      <c r="D125" s="39">
        <v>36068</v>
      </c>
      <c r="E125" s="40" t="s">
        <v>64</v>
      </c>
      <c r="F125" s="29">
        <v>0.432</v>
      </c>
      <c r="G125" s="55" t="s">
        <v>64</v>
      </c>
      <c r="H125" s="17"/>
    </row>
    <row r="126" spans="1:8" ht="15" customHeight="1">
      <c r="A126" s="36" t="s">
        <v>135</v>
      </c>
      <c r="B126" s="38" t="s">
        <v>134</v>
      </c>
      <c r="C126" s="39" t="s">
        <v>133</v>
      </c>
      <c r="D126" s="39">
        <v>36068</v>
      </c>
      <c r="E126" s="40" t="s">
        <v>64</v>
      </c>
      <c r="F126" s="29" t="s">
        <v>64</v>
      </c>
      <c r="G126" s="55">
        <v>0.4531</v>
      </c>
      <c r="H126" s="17"/>
    </row>
    <row r="127" spans="1:8" ht="15" customHeight="1">
      <c r="A127" s="36" t="s">
        <v>132</v>
      </c>
      <c r="B127" s="38" t="s">
        <v>130</v>
      </c>
      <c r="C127" s="39">
        <v>36069</v>
      </c>
      <c r="D127" s="39">
        <v>36099</v>
      </c>
      <c r="E127" s="40" t="s">
        <v>64</v>
      </c>
      <c r="F127" s="29">
        <v>0.46</v>
      </c>
      <c r="G127" s="55" t="s">
        <v>64</v>
      </c>
      <c r="H127" s="17"/>
    </row>
    <row r="128" spans="1:8" ht="15" customHeight="1">
      <c r="A128" s="36" t="s">
        <v>131</v>
      </c>
      <c r="B128" s="38" t="s">
        <v>130</v>
      </c>
      <c r="C128" s="39">
        <v>36069</v>
      </c>
      <c r="D128" s="45">
        <v>36099</v>
      </c>
      <c r="E128" s="40" t="s">
        <v>64</v>
      </c>
      <c r="F128" s="29" t="s">
        <v>64</v>
      </c>
      <c r="G128" s="55">
        <v>0.4728</v>
      </c>
      <c r="H128" s="17"/>
    </row>
    <row r="129" spans="1:8" ht="15" customHeight="1">
      <c r="A129" s="36" t="s">
        <v>129</v>
      </c>
      <c r="B129" s="38" t="s">
        <v>127</v>
      </c>
      <c r="C129" s="39">
        <v>36100</v>
      </c>
      <c r="D129" s="39">
        <v>36129</v>
      </c>
      <c r="E129" s="40" t="s">
        <v>64</v>
      </c>
      <c r="F129" s="29">
        <v>0.4999</v>
      </c>
      <c r="G129" s="55" t="s">
        <v>64</v>
      </c>
      <c r="H129" s="17"/>
    </row>
    <row r="130" spans="1:8" ht="15" customHeight="1">
      <c r="A130" s="36" t="s">
        <v>128</v>
      </c>
      <c r="B130" s="38" t="s">
        <v>127</v>
      </c>
      <c r="C130" s="39">
        <v>36100</v>
      </c>
      <c r="D130" s="45">
        <v>36129</v>
      </c>
      <c r="E130" s="40" t="s">
        <v>64</v>
      </c>
      <c r="F130" s="29" t="s">
        <v>64</v>
      </c>
      <c r="G130" s="55">
        <v>0.5041</v>
      </c>
      <c r="H130" s="17"/>
    </row>
    <row r="131" spans="1:8" ht="15" customHeight="1">
      <c r="A131" s="36" t="s">
        <v>126</v>
      </c>
      <c r="B131" s="38" t="s">
        <v>124</v>
      </c>
      <c r="C131" s="39">
        <v>36130</v>
      </c>
      <c r="D131" s="39">
        <v>36160</v>
      </c>
      <c r="E131" s="40" t="s">
        <v>64</v>
      </c>
      <c r="F131" s="29">
        <v>0.4771</v>
      </c>
      <c r="G131" s="55" t="s">
        <v>64</v>
      </c>
      <c r="H131" s="17"/>
    </row>
    <row r="132" spans="1:8" ht="15" customHeight="1">
      <c r="A132" s="36" t="s">
        <v>125</v>
      </c>
      <c r="B132" s="38" t="s">
        <v>124</v>
      </c>
      <c r="C132" s="39">
        <v>36130</v>
      </c>
      <c r="D132" s="45">
        <v>36160</v>
      </c>
      <c r="E132" s="40" t="s">
        <v>64</v>
      </c>
      <c r="F132" s="29" t="s">
        <v>64</v>
      </c>
      <c r="G132" s="55">
        <v>0.489</v>
      </c>
      <c r="H132" s="17"/>
    </row>
    <row r="133" spans="1:8" s="57" customFormat="1" ht="15" customHeight="1">
      <c r="A133" s="36" t="s">
        <v>123</v>
      </c>
      <c r="B133" s="38" t="s">
        <v>121</v>
      </c>
      <c r="C133" s="39">
        <v>36161</v>
      </c>
      <c r="D133" s="39">
        <v>36191</v>
      </c>
      <c r="E133" s="40" t="s">
        <v>64</v>
      </c>
      <c r="F133" s="29">
        <v>0.4549</v>
      </c>
      <c r="G133" s="55" t="s">
        <v>64</v>
      </c>
      <c r="H133" s="56"/>
    </row>
    <row r="134" spans="1:8" s="57" customFormat="1" ht="15" customHeight="1">
      <c r="A134" s="36" t="s">
        <v>122</v>
      </c>
      <c r="B134" s="38" t="s">
        <v>121</v>
      </c>
      <c r="C134" s="39">
        <v>36161</v>
      </c>
      <c r="D134" s="45">
        <v>36191</v>
      </c>
      <c r="E134" s="40" t="s">
        <v>64</v>
      </c>
      <c r="F134" s="29" t="s">
        <v>64</v>
      </c>
      <c r="G134" s="55">
        <v>0.4674</v>
      </c>
      <c r="H134" s="56"/>
    </row>
    <row r="135" spans="1:8" s="57" customFormat="1" ht="15" customHeight="1">
      <c r="A135" s="36" t="s">
        <v>83</v>
      </c>
      <c r="B135" s="39">
        <v>36189</v>
      </c>
      <c r="C135" s="39">
        <v>36192</v>
      </c>
      <c r="D135" s="39">
        <v>36219</v>
      </c>
      <c r="E135" s="40" t="s">
        <v>64</v>
      </c>
      <c r="F135" s="29">
        <v>0.4239</v>
      </c>
      <c r="G135" s="55" t="s">
        <v>64</v>
      </c>
      <c r="H135" s="56"/>
    </row>
    <row r="136" spans="1:8" s="57" customFormat="1" ht="15" customHeight="1">
      <c r="A136" s="36" t="s">
        <v>120</v>
      </c>
      <c r="B136" s="39">
        <v>36189</v>
      </c>
      <c r="C136" s="39">
        <v>36192</v>
      </c>
      <c r="D136" s="45">
        <v>36219</v>
      </c>
      <c r="E136" s="40" t="s">
        <v>64</v>
      </c>
      <c r="F136" s="29" t="s">
        <v>64</v>
      </c>
      <c r="G136" s="55">
        <v>0.4446</v>
      </c>
      <c r="H136" s="56"/>
    </row>
    <row r="137" spans="1:8" s="57" customFormat="1" ht="15" customHeight="1">
      <c r="A137" s="36" t="s">
        <v>119</v>
      </c>
      <c r="B137" s="39">
        <v>36217</v>
      </c>
      <c r="C137" s="39">
        <v>36220</v>
      </c>
      <c r="D137" s="39">
        <v>36233</v>
      </c>
      <c r="E137" s="40" t="s">
        <v>64</v>
      </c>
      <c r="F137" s="29">
        <v>0.4099</v>
      </c>
      <c r="G137" s="55" t="s">
        <v>64</v>
      </c>
      <c r="H137" s="56"/>
    </row>
    <row r="138" spans="1:8" s="57" customFormat="1" ht="15" customHeight="1">
      <c r="A138" s="36" t="s">
        <v>118</v>
      </c>
      <c r="B138" s="39">
        <v>36217</v>
      </c>
      <c r="C138" s="39">
        <v>36220</v>
      </c>
      <c r="D138" s="45">
        <v>36233</v>
      </c>
      <c r="E138" s="40" t="s">
        <v>64</v>
      </c>
      <c r="F138" s="29" t="s">
        <v>64</v>
      </c>
      <c r="G138" s="55">
        <v>0.4432</v>
      </c>
      <c r="H138" s="56"/>
    </row>
    <row r="139" spans="1:8" s="57" customFormat="1" ht="15" customHeight="1">
      <c r="A139" s="36" t="s">
        <v>117</v>
      </c>
      <c r="B139" s="39">
        <v>36224</v>
      </c>
      <c r="C139" s="39">
        <v>36234</v>
      </c>
      <c r="D139" s="39">
        <v>36250</v>
      </c>
      <c r="E139" s="40" t="s">
        <v>64</v>
      </c>
      <c r="F139" s="29">
        <v>0.3976</v>
      </c>
      <c r="G139" s="55" t="s">
        <v>64</v>
      </c>
      <c r="H139" s="56"/>
    </row>
    <row r="140" spans="1:8" s="57" customFormat="1" ht="15" customHeight="1">
      <c r="A140" s="36" t="s">
        <v>116</v>
      </c>
      <c r="B140" s="39">
        <v>36224</v>
      </c>
      <c r="C140" s="39">
        <v>36234</v>
      </c>
      <c r="D140" s="45">
        <v>36250</v>
      </c>
      <c r="E140" s="40" t="s">
        <v>64</v>
      </c>
      <c r="F140" s="29" t="s">
        <v>64</v>
      </c>
      <c r="G140" s="55">
        <v>0.3681</v>
      </c>
      <c r="H140" s="56"/>
    </row>
    <row r="141" spans="1:8" s="57" customFormat="1" ht="15" customHeight="1">
      <c r="A141" s="36" t="s">
        <v>115</v>
      </c>
      <c r="B141" s="39">
        <v>36250</v>
      </c>
      <c r="C141" s="39">
        <v>36251</v>
      </c>
      <c r="D141" s="39">
        <v>36280</v>
      </c>
      <c r="E141" s="40" t="s">
        <v>64</v>
      </c>
      <c r="F141" s="29">
        <v>0.3357</v>
      </c>
      <c r="G141" s="55" t="s">
        <v>64</v>
      </c>
      <c r="H141" s="56"/>
    </row>
    <row r="142" spans="1:8" s="57" customFormat="1" ht="15" customHeight="1">
      <c r="A142" s="36" t="s">
        <v>20</v>
      </c>
      <c r="B142" s="39">
        <v>36250</v>
      </c>
      <c r="C142" s="39">
        <v>36251</v>
      </c>
      <c r="D142" s="45">
        <v>36280</v>
      </c>
      <c r="E142" s="40" t="s">
        <v>64</v>
      </c>
      <c r="F142" s="29" t="s">
        <v>64</v>
      </c>
      <c r="G142" s="55">
        <v>0.3442</v>
      </c>
      <c r="H142" s="56"/>
    </row>
    <row r="143" spans="1:8" s="57" customFormat="1" ht="15" customHeight="1">
      <c r="A143" s="58" t="s">
        <v>114</v>
      </c>
      <c r="B143" s="45">
        <v>36280</v>
      </c>
      <c r="C143" s="45">
        <v>36281</v>
      </c>
      <c r="D143" s="45">
        <v>36311</v>
      </c>
      <c r="E143" s="40" t="s">
        <v>64</v>
      </c>
      <c r="F143" s="41">
        <v>0.3114</v>
      </c>
      <c r="G143" s="34" t="s">
        <v>64</v>
      </c>
      <c r="H143" s="56"/>
    </row>
    <row r="144" spans="1:8" s="57" customFormat="1" ht="15" customHeight="1">
      <c r="A144" s="36" t="s">
        <v>113</v>
      </c>
      <c r="B144" s="39">
        <v>36280</v>
      </c>
      <c r="C144" s="39">
        <v>36281</v>
      </c>
      <c r="D144" s="45">
        <v>36311</v>
      </c>
      <c r="E144" s="40" t="s">
        <v>64</v>
      </c>
      <c r="F144" s="29" t="s">
        <v>64</v>
      </c>
      <c r="G144" s="55">
        <v>0.3213</v>
      </c>
      <c r="H144" s="56"/>
    </row>
    <row r="145" spans="1:8" s="57" customFormat="1" ht="15" customHeight="1">
      <c r="A145" s="36" t="s">
        <v>112</v>
      </c>
      <c r="B145" s="39">
        <v>36311</v>
      </c>
      <c r="C145" s="39">
        <v>36312</v>
      </c>
      <c r="D145" s="45">
        <v>36341</v>
      </c>
      <c r="E145" s="40" t="s">
        <v>64</v>
      </c>
      <c r="F145" s="29">
        <v>0.2746</v>
      </c>
      <c r="G145" s="55" t="s">
        <v>64</v>
      </c>
      <c r="H145" s="56"/>
    </row>
    <row r="146" spans="1:8" s="57" customFormat="1" ht="15" customHeight="1">
      <c r="A146" s="36" t="s">
        <v>111</v>
      </c>
      <c r="B146" s="39">
        <v>36311</v>
      </c>
      <c r="C146" s="39">
        <v>36312</v>
      </c>
      <c r="D146" s="45">
        <v>36341</v>
      </c>
      <c r="E146" s="40" t="s">
        <v>64</v>
      </c>
      <c r="F146" s="29" t="s">
        <v>64</v>
      </c>
      <c r="G146" s="55">
        <v>0.2836</v>
      </c>
      <c r="H146" s="56"/>
    </row>
    <row r="147" spans="1:12" s="60" customFormat="1" ht="15" customHeight="1">
      <c r="A147" s="36" t="s">
        <v>110</v>
      </c>
      <c r="B147" s="45">
        <v>36341</v>
      </c>
      <c r="C147" s="39">
        <v>36342</v>
      </c>
      <c r="D147" s="45">
        <v>36372</v>
      </c>
      <c r="E147" s="40" t="s">
        <v>64</v>
      </c>
      <c r="F147" s="41">
        <v>0.2422</v>
      </c>
      <c r="G147" s="43" t="s">
        <v>64</v>
      </c>
      <c r="H147" s="17"/>
      <c r="I147" s="59"/>
      <c r="J147" s="59"/>
      <c r="K147" s="59"/>
      <c r="L147" s="59"/>
    </row>
    <row r="148" spans="1:8" s="57" customFormat="1" ht="15" customHeight="1">
      <c r="A148" s="36" t="s">
        <v>109</v>
      </c>
      <c r="B148" s="45">
        <v>36341</v>
      </c>
      <c r="C148" s="39">
        <v>36342</v>
      </c>
      <c r="D148" s="45">
        <v>36372</v>
      </c>
      <c r="E148" s="40" t="s">
        <v>64</v>
      </c>
      <c r="F148" s="41" t="s">
        <v>64</v>
      </c>
      <c r="G148" s="43">
        <v>0.2571</v>
      </c>
      <c r="H148" s="56"/>
    </row>
    <row r="149" spans="1:8" s="57" customFormat="1" ht="15" customHeight="1">
      <c r="A149" s="36">
        <v>1183</v>
      </c>
      <c r="B149" s="45">
        <v>36371</v>
      </c>
      <c r="C149" s="39">
        <v>36373</v>
      </c>
      <c r="D149" s="45">
        <v>36403</v>
      </c>
      <c r="E149" s="40" t="s">
        <v>64</v>
      </c>
      <c r="F149" s="41">
        <v>0.2625</v>
      </c>
      <c r="G149" s="61" t="s">
        <v>64</v>
      </c>
      <c r="H149" s="56"/>
    </row>
    <row r="150" spans="1:8" s="57" customFormat="1" ht="15" customHeight="1">
      <c r="A150" s="36">
        <v>1184</v>
      </c>
      <c r="B150" s="45">
        <v>36371</v>
      </c>
      <c r="C150" s="39">
        <v>36373</v>
      </c>
      <c r="D150" s="45">
        <v>36403</v>
      </c>
      <c r="E150" s="40" t="s">
        <v>64</v>
      </c>
      <c r="F150" s="40" t="s">
        <v>64</v>
      </c>
      <c r="G150" s="43">
        <v>0.2758</v>
      </c>
      <c r="H150" s="56"/>
    </row>
    <row r="151" spans="1:8" s="57" customFormat="1" ht="15" customHeight="1">
      <c r="A151" s="47">
        <v>1350</v>
      </c>
      <c r="B151" s="49">
        <v>36403</v>
      </c>
      <c r="C151" s="62">
        <v>36404</v>
      </c>
      <c r="D151" s="62">
        <v>36433</v>
      </c>
      <c r="E151" s="63" t="s">
        <v>64</v>
      </c>
      <c r="F151" s="64">
        <v>0.2601</v>
      </c>
      <c r="G151" s="65" t="s">
        <v>64</v>
      </c>
      <c r="H151" s="56"/>
    </row>
    <row r="152" spans="1:8" s="57" customFormat="1" ht="15" customHeight="1">
      <c r="A152" s="36">
        <v>1351</v>
      </c>
      <c r="B152" s="45">
        <v>36403</v>
      </c>
      <c r="C152" s="39">
        <v>36404</v>
      </c>
      <c r="D152" s="39">
        <v>36433</v>
      </c>
      <c r="E152" s="40" t="s">
        <v>64</v>
      </c>
      <c r="F152" s="40" t="s">
        <v>64</v>
      </c>
      <c r="G152" s="55">
        <v>0.2646</v>
      </c>
      <c r="H152" s="56"/>
    </row>
    <row r="153" spans="1:8" s="57" customFormat="1" ht="15" customHeight="1">
      <c r="A153" s="36">
        <v>1490</v>
      </c>
      <c r="B153" s="39">
        <v>36433</v>
      </c>
      <c r="C153" s="39">
        <v>36434</v>
      </c>
      <c r="D153" s="39">
        <v>36464</v>
      </c>
      <c r="E153" s="40" t="s">
        <v>64</v>
      </c>
      <c r="F153" s="41">
        <v>0.2696</v>
      </c>
      <c r="G153" s="61" t="s">
        <v>64</v>
      </c>
      <c r="H153" s="56"/>
    </row>
    <row r="154" spans="1:8" s="57" customFormat="1" ht="15" customHeight="1">
      <c r="A154" s="27">
        <v>1491</v>
      </c>
      <c r="B154" s="39">
        <v>36433</v>
      </c>
      <c r="C154" s="39">
        <v>36434</v>
      </c>
      <c r="D154" s="39">
        <v>36464</v>
      </c>
      <c r="E154" s="40" t="s">
        <v>64</v>
      </c>
      <c r="F154" s="40" t="s">
        <v>64</v>
      </c>
      <c r="G154" s="43">
        <v>0.2581</v>
      </c>
      <c r="H154" s="56"/>
    </row>
    <row r="155" spans="1:8" s="57" customFormat="1" ht="15" customHeight="1">
      <c r="A155" s="27">
        <v>1630</v>
      </c>
      <c r="B155" s="39">
        <v>36462</v>
      </c>
      <c r="C155" s="39">
        <v>36465</v>
      </c>
      <c r="D155" s="45">
        <v>36494</v>
      </c>
      <c r="E155" s="40" t="s">
        <v>64</v>
      </c>
      <c r="F155" s="41">
        <v>0.257</v>
      </c>
      <c r="G155" s="43" t="s">
        <v>64</v>
      </c>
      <c r="H155" s="56"/>
    </row>
    <row r="156" spans="1:8" s="57" customFormat="1" ht="15" customHeight="1">
      <c r="A156" s="27">
        <v>1631</v>
      </c>
      <c r="B156" s="39">
        <v>36462</v>
      </c>
      <c r="C156" s="39">
        <v>36465</v>
      </c>
      <c r="D156" s="45">
        <v>36494</v>
      </c>
      <c r="E156" s="40" t="s">
        <v>64</v>
      </c>
      <c r="F156" s="40" t="s">
        <v>64</v>
      </c>
      <c r="G156" s="43">
        <v>0.2413</v>
      </c>
      <c r="H156" s="56"/>
    </row>
    <row r="157" spans="1:8" s="57" customFormat="1" ht="15" customHeight="1">
      <c r="A157" s="27">
        <v>1755</v>
      </c>
      <c r="B157" s="39">
        <v>36494</v>
      </c>
      <c r="C157" s="45">
        <v>36495</v>
      </c>
      <c r="D157" s="45">
        <v>36525</v>
      </c>
      <c r="E157" s="40" t="s">
        <v>64</v>
      </c>
      <c r="F157" s="41">
        <v>0.2422</v>
      </c>
      <c r="G157" s="61" t="s">
        <v>64</v>
      </c>
      <c r="H157" s="56"/>
    </row>
    <row r="158" spans="1:8" s="57" customFormat="1" ht="15" customHeight="1">
      <c r="A158" s="27">
        <v>1756</v>
      </c>
      <c r="B158" s="39">
        <v>36494</v>
      </c>
      <c r="C158" s="45">
        <v>36495</v>
      </c>
      <c r="D158" s="45">
        <v>36525</v>
      </c>
      <c r="E158" s="40" t="s">
        <v>64</v>
      </c>
      <c r="F158" s="41" t="s">
        <v>64</v>
      </c>
      <c r="G158" s="16">
        <v>0.228</v>
      </c>
      <c r="H158" s="56"/>
    </row>
    <row r="159" spans="1:8" s="57" customFormat="1" ht="15" customHeight="1">
      <c r="A159" s="27">
        <v>1910</v>
      </c>
      <c r="B159" s="39">
        <v>36524</v>
      </c>
      <c r="C159" s="45">
        <v>36526</v>
      </c>
      <c r="D159" s="45">
        <v>36556</v>
      </c>
      <c r="E159" s="40" t="s">
        <v>64</v>
      </c>
      <c r="F159" s="41">
        <v>0.224</v>
      </c>
      <c r="G159" s="61" t="s">
        <v>64</v>
      </c>
      <c r="H159" s="56"/>
    </row>
    <row r="160" spans="1:8" s="57" customFormat="1" ht="15" customHeight="1">
      <c r="A160" s="27">
        <v>1911</v>
      </c>
      <c r="B160" s="39">
        <v>36524</v>
      </c>
      <c r="C160" s="45">
        <v>36526</v>
      </c>
      <c r="D160" s="45">
        <v>36556</v>
      </c>
      <c r="E160" s="40" t="s">
        <v>64</v>
      </c>
      <c r="F160" s="40" t="s">
        <v>64</v>
      </c>
      <c r="G160" s="16">
        <v>0.2126</v>
      </c>
      <c r="H160" s="56"/>
    </row>
    <row r="161" spans="1:8" s="57" customFormat="1" ht="15" customHeight="1">
      <c r="A161" s="27" t="s">
        <v>108</v>
      </c>
      <c r="B161" s="39">
        <v>36556</v>
      </c>
      <c r="C161" s="45">
        <v>36557</v>
      </c>
      <c r="D161" s="45">
        <v>36585</v>
      </c>
      <c r="E161" s="40" t="s">
        <v>64</v>
      </c>
      <c r="F161" s="41">
        <v>0.1946</v>
      </c>
      <c r="G161" s="16" t="s">
        <v>64</v>
      </c>
      <c r="H161" s="56"/>
    </row>
    <row r="162" spans="1:8" ht="15" customHeight="1">
      <c r="A162" s="27" t="s">
        <v>107</v>
      </c>
      <c r="B162" s="39">
        <v>36556</v>
      </c>
      <c r="C162" s="45">
        <v>36557</v>
      </c>
      <c r="D162" s="45">
        <v>36585</v>
      </c>
      <c r="E162" s="40" t="s">
        <v>64</v>
      </c>
      <c r="F162" s="41" t="s">
        <v>64</v>
      </c>
      <c r="G162" s="16">
        <v>0.1739</v>
      </c>
      <c r="H162" s="17"/>
    </row>
    <row r="163" spans="1:8" ht="15" customHeight="1">
      <c r="A163" s="27" t="s">
        <v>106</v>
      </c>
      <c r="B163" s="39">
        <v>36585</v>
      </c>
      <c r="C163" s="45">
        <v>36586</v>
      </c>
      <c r="D163" s="45">
        <v>36616</v>
      </c>
      <c r="E163" s="40" t="s">
        <v>64</v>
      </c>
      <c r="F163" s="41">
        <v>0.1745</v>
      </c>
      <c r="G163" s="16" t="s">
        <v>64</v>
      </c>
      <c r="H163" s="17"/>
    </row>
    <row r="164" spans="1:8" ht="15" customHeight="1">
      <c r="A164" s="27" t="s">
        <v>105</v>
      </c>
      <c r="B164" s="39">
        <v>36585</v>
      </c>
      <c r="C164" s="45">
        <v>36586</v>
      </c>
      <c r="D164" s="45">
        <v>36616</v>
      </c>
      <c r="E164" s="40" t="s">
        <v>64</v>
      </c>
      <c r="F164" s="41" t="s">
        <v>64</v>
      </c>
      <c r="G164" s="16">
        <v>0.1767</v>
      </c>
      <c r="H164" s="17"/>
    </row>
    <row r="165" spans="1:8" ht="15" customHeight="1">
      <c r="A165" s="27" t="s">
        <v>104</v>
      </c>
      <c r="B165" s="45">
        <v>36616</v>
      </c>
      <c r="C165" s="45">
        <v>36617</v>
      </c>
      <c r="D165" s="45">
        <v>36646</v>
      </c>
      <c r="E165" s="40" t="s">
        <v>64</v>
      </c>
      <c r="F165" s="41">
        <v>0.1787</v>
      </c>
      <c r="G165" s="16" t="s">
        <v>64</v>
      </c>
      <c r="H165" s="17"/>
    </row>
    <row r="166" spans="1:8" ht="15" customHeight="1">
      <c r="A166" s="27" t="s">
        <v>103</v>
      </c>
      <c r="B166" s="45">
        <v>36616</v>
      </c>
      <c r="C166" s="45">
        <v>36617</v>
      </c>
      <c r="D166" s="45">
        <v>36646</v>
      </c>
      <c r="E166" s="40" t="s">
        <v>64</v>
      </c>
      <c r="F166" s="40" t="s">
        <v>64</v>
      </c>
      <c r="G166" s="55">
        <v>0.1761</v>
      </c>
      <c r="H166" s="17"/>
    </row>
    <row r="167" spans="1:8" ht="15" customHeight="1">
      <c r="A167" s="27" t="s">
        <v>102</v>
      </c>
      <c r="B167" s="45">
        <v>36644</v>
      </c>
      <c r="C167" s="45">
        <v>36647</v>
      </c>
      <c r="D167" s="45">
        <v>36677</v>
      </c>
      <c r="E167" s="40" t="s">
        <v>64</v>
      </c>
      <c r="F167" s="41">
        <v>0.179</v>
      </c>
      <c r="G167" s="16" t="s">
        <v>64</v>
      </c>
      <c r="H167" s="17"/>
    </row>
    <row r="168" spans="1:8" ht="15" customHeight="1">
      <c r="A168" s="27" t="s">
        <v>101</v>
      </c>
      <c r="B168" s="45">
        <v>36644</v>
      </c>
      <c r="C168" s="45">
        <v>36647</v>
      </c>
      <c r="D168" s="45">
        <v>36677</v>
      </c>
      <c r="E168" s="40" t="s">
        <v>64</v>
      </c>
      <c r="F168" s="40" t="s">
        <v>42</v>
      </c>
      <c r="G168" s="55">
        <v>0.1808</v>
      </c>
      <c r="H168" s="17"/>
    </row>
    <row r="169" spans="1:8" ht="15" customHeight="1">
      <c r="A169" s="27" t="s">
        <v>100</v>
      </c>
      <c r="B169" s="45">
        <v>36677</v>
      </c>
      <c r="C169" s="45">
        <v>36678</v>
      </c>
      <c r="D169" s="45">
        <v>36707</v>
      </c>
      <c r="E169" s="40" t="s">
        <v>64</v>
      </c>
      <c r="F169" s="41">
        <v>0.1977</v>
      </c>
      <c r="G169" s="61" t="s">
        <v>42</v>
      </c>
      <c r="H169" s="17"/>
    </row>
    <row r="170" spans="1:8" ht="15" customHeight="1">
      <c r="A170" s="27" t="s">
        <v>99</v>
      </c>
      <c r="B170" s="45">
        <v>36677</v>
      </c>
      <c r="C170" s="45">
        <v>36678</v>
      </c>
      <c r="D170" s="45">
        <v>36707</v>
      </c>
      <c r="E170" s="40" t="s">
        <v>64</v>
      </c>
      <c r="F170" s="40" t="s">
        <v>42</v>
      </c>
      <c r="G170" s="55">
        <v>0.191</v>
      </c>
      <c r="H170" s="17"/>
    </row>
    <row r="171" spans="1:8" ht="15" customHeight="1">
      <c r="A171" s="27">
        <v>1019</v>
      </c>
      <c r="B171" s="66">
        <v>36707</v>
      </c>
      <c r="C171" s="66">
        <v>36708</v>
      </c>
      <c r="D171" s="45">
        <v>36738</v>
      </c>
      <c r="E171" s="40" t="s">
        <v>64</v>
      </c>
      <c r="F171" s="15">
        <v>0.1944</v>
      </c>
      <c r="G171" s="61" t="s">
        <v>42</v>
      </c>
      <c r="H171" s="17"/>
    </row>
    <row r="172" spans="1:8" ht="15" customHeight="1">
      <c r="A172" s="27">
        <v>1020</v>
      </c>
      <c r="B172" s="66">
        <v>36707</v>
      </c>
      <c r="C172" s="66">
        <v>36708</v>
      </c>
      <c r="D172" s="45">
        <v>36738</v>
      </c>
      <c r="E172" s="40" t="s">
        <v>64</v>
      </c>
      <c r="F172" s="15" t="s">
        <v>42</v>
      </c>
      <c r="G172" s="16">
        <v>0.1984</v>
      </c>
      <c r="H172" s="17"/>
    </row>
    <row r="173" spans="1:8" ht="15" customHeight="1">
      <c r="A173" s="27">
        <v>1201</v>
      </c>
      <c r="B173" s="66">
        <v>36738</v>
      </c>
      <c r="C173" s="66">
        <v>36739</v>
      </c>
      <c r="D173" s="45">
        <v>36769</v>
      </c>
      <c r="E173" s="40" t="s">
        <v>64</v>
      </c>
      <c r="F173" s="15">
        <v>0.1992</v>
      </c>
      <c r="G173" s="61" t="s">
        <v>42</v>
      </c>
      <c r="H173" s="17"/>
    </row>
    <row r="174" spans="1:8" ht="15" customHeight="1">
      <c r="A174" s="27">
        <v>1202</v>
      </c>
      <c r="B174" s="66">
        <v>36738</v>
      </c>
      <c r="C174" s="45">
        <v>36739</v>
      </c>
      <c r="D174" s="45">
        <v>36769</v>
      </c>
      <c r="E174" s="40" t="s">
        <v>64</v>
      </c>
      <c r="F174" s="40" t="s">
        <v>42</v>
      </c>
      <c r="G174" s="55">
        <v>0.2064</v>
      </c>
      <c r="H174" s="17"/>
    </row>
    <row r="175" spans="1:8" ht="15" customHeight="1">
      <c r="A175" s="27">
        <v>1345</v>
      </c>
      <c r="B175" s="66">
        <v>36769</v>
      </c>
      <c r="C175" s="66">
        <v>36770</v>
      </c>
      <c r="D175" s="45">
        <v>36799</v>
      </c>
      <c r="E175" s="40" t="s">
        <v>64</v>
      </c>
      <c r="F175" s="15">
        <v>0.2293</v>
      </c>
      <c r="G175" s="61" t="s">
        <v>42</v>
      </c>
      <c r="H175" s="17"/>
    </row>
    <row r="176" spans="1:8" ht="15" customHeight="1">
      <c r="A176" s="27">
        <v>1346</v>
      </c>
      <c r="B176" s="66">
        <v>36769</v>
      </c>
      <c r="C176" s="45">
        <v>36770</v>
      </c>
      <c r="D176" s="45">
        <v>36799</v>
      </c>
      <c r="E176" s="40" t="s">
        <v>64</v>
      </c>
      <c r="F176" s="40" t="s">
        <v>42</v>
      </c>
      <c r="G176" s="55">
        <v>0.2262</v>
      </c>
      <c r="H176" s="17"/>
    </row>
    <row r="177" spans="1:8" ht="15" customHeight="1">
      <c r="A177" s="27">
        <v>1492</v>
      </c>
      <c r="B177" s="66">
        <v>36798</v>
      </c>
      <c r="C177" s="45">
        <v>36800</v>
      </c>
      <c r="D177" s="45">
        <v>36830</v>
      </c>
      <c r="E177" s="40" t="s">
        <v>64</v>
      </c>
      <c r="F177" s="15">
        <v>0.2308</v>
      </c>
      <c r="G177" s="61" t="s">
        <v>42</v>
      </c>
      <c r="H177" s="17"/>
    </row>
    <row r="178" spans="1:8" ht="15" customHeight="1">
      <c r="A178" s="27">
        <v>1493</v>
      </c>
      <c r="B178" s="66">
        <v>36798</v>
      </c>
      <c r="C178" s="45">
        <v>36800</v>
      </c>
      <c r="D178" s="45">
        <v>36830</v>
      </c>
      <c r="E178" s="40" t="s">
        <v>64</v>
      </c>
      <c r="F178" s="40" t="s">
        <v>42</v>
      </c>
      <c r="G178" s="55">
        <v>0.2376</v>
      </c>
      <c r="H178" s="17"/>
    </row>
    <row r="179" spans="1:8" ht="15" customHeight="1">
      <c r="A179" s="27">
        <v>1666</v>
      </c>
      <c r="B179" s="66">
        <v>36830</v>
      </c>
      <c r="C179" s="45">
        <v>36831</v>
      </c>
      <c r="D179" s="45">
        <v>36860</v>
      </c>
      <c r="E179" s="40" t="s">
        <v>64</v>
      </c>
      <c r="F179" s="15">
        <v>0.238</v>
      </c>
      <c r="G179" s="61" t="s">
        <v>42</v>
      </c>
      <c r="H179" s="17"/>
    </row>
    <row r="180" spans="1:8" ht="15" customHeight="1">
      <c r="A180" s="27">
        <v>1667</v>
      </c>
      <c r="B180" s="66">
        <v>36830</v>
      </c>
      <c r="C180" s="45">
        <v>36831</v>
      </c>
      <c r="D180" s="45">
        <v>36860</v>
      </c>
      <c r="E180" s="40" t="s">
        <v>64</v>
      </c>
      <c r="F180" s="40" t="s">
        <v>42</v>
      </c>
      <c r="G180" s="55">
        <v>0.245</v>
      </c>
      <c r="H180" s="17"/>
    </row>
    <row r="181" spans="1:8" ht="15" customHeight="1">
      <c r="A181" s="27">
        <v>1847</v>
      </c>
      <c r="B181" s="66">
        <v>36860</v>
      </c>
      <c r="C181" s="45">
        <v>36861</v>
      </c>
      <c r="D181" s="45">
        <v>36891</v>
      </c>
      <c r="E181" s="40" t="s">
        <v>64</v>
      </c>
      <c r="F181" s="15">
        <v>0.2369</v>
      </c>
      <c r="G181" s="61" t="s">
        <v>42</v>
      </c>
      <c r="H181" s="17"/>
    </row>
    <row r="182" spans="1:8" ht="15" customHeight="1">
      <c r="A182" s="27">
        <v>1848</v>
      </c>
      <c r="B182" s="66">
        <v>36860</v>
      </c>
      <c r="C182" s="45">
        <v>36861</v>
      </c>
      <c r="D182" s="45">
        <v>36891</v>
      </c>
      <c r="E182" s="40" t="s">
        <v>64</v>
      </c>
      <c r="F182" s="40" t="s">
        <v>42</v>
      </c>
      <c r="G182" s="55">
        <v>0.2458</v>
      </c>
      <c r="H182" s="17"/>
    </row>
    <row r="183" spans="1:8" s="59" customFormat="1" ht="15" customHeight="1">
      <c r="A183" s="27">
        <v>2030</v>
      </c>
      <c r="B183" s="66">
        <v>36889</v>
      </c>
      <c r="C183" s="45">
        <v>36892</v>
      </c>
      <c r="D183" s="45">
        <v>36922</v>
      </c>
      <c r="E183" s="40" t="s">
        <v>64</v>
      </c>
      <c r="F183" s="12">
        <v>0.2416</v>
      </c>
      <c r="G183" s="55" t="s">
        <v>42</v>
      </c>
      <c r="H183" s="17"/>
    </row>
    <row r="184" spans="1:8" s="59" customFormat="1" ht="15" customHeight="1">
      <c r="A184" s="27">
        <v>2031</v>
      </c>
      <c r="B184" s="66">
        <v>36889</v>
      </c>
      <c r="C184" s="45">
        <v>36892</v>
      </c>
      <c r="D184" s="45">
        <v>36922</v>
      </c>
      <c r="E184" s="40" t="s">
        <v>64</v>
      </c>
      <c r="F184" s="40" t="s">
        <v>42</v>
      </c>
      <c r="G184" s="55">
        <v>0.2506</v>
      </c>
      <c r="H184" s="17"/>
    </row>
    <row r="185" spans="1:8" s="59" customFormat="1" ht="15" customHeight="1">
      <c r="A185" s="27" t="s">
        <v>98</v>
      </c>
      <c r="B185" s="66">
        <v>36922</v>
      </c>
      <c r="C185" s="45">
        <v>36923</v>
      </c>
      <c r="D185" s="45">
        <v>36950</v>
      </c>
      <c r="E185" s="40" t="s">
        <v>64</v>
      </c>
      <c r="F185" s="15">
        <v>0.2603</v>
      </c>
      <c r="G185" s="61" t="s">
        <v>42</v>
      </c>
      <c r="H185" s="17"/>
    </row>
    <row r="186" spans="1:8" s="59" customFormat="1" ht="15" customHeight="1">
      <c r="A186" s="27" t="s">
        <v>97</v>
      </c>
      <c r="B186" s="66">
        <v>36922</v>
      </c>
      <c r="C186" s="45">
        <v>36923</v>
      </c>
      <c r="D186" s="45">
        <v>36950</v>
      </c>
      <c r="E186" s="40" t="s">
        <v>64</v>
      </c>
      <c r="F186" s="40" t="s">
        <v>42</v>
      </c>
      <c r="G186" s="55">
        <v>0.2552</v>
      </c>
      <c r="H186" s="17"/>
    </row>
    <row r="187" spans="1:8" s="59" customFormat="1" ht="15" customHeight="1">
      <c r="A187" s="27" t="s">
        <v>96</v>
      </c>
      <c r="B187" s="66">
        <v>36950</v>
      </c>
      <c r="C187" s="45">
        <v>36951</v>
      </c>
      <c r="D187" s="45">
        <v>36981</v>
      </c>
      <c r="E187" s="40" t="s">
        <v>64</v>
      </c>
      <c r="F187" s="15">
        <v>0.2511</v>
      </c>
      <c r="G187" s="61" t="s">
        <v>42</v>
      </c>
      <c r="H187" s="17"/>
    </row>
    <row r="188" spans="1:8" s="59" customFormat="1" ht="15" customHeight="1">
      <c r="A188" s="27" t="s">
        <v>95</v>
      </c>
      <c r="B188" s="66">
        <v>36950</v>
      </c>
      <c r="C188" s="45">
        <v>36951</v>
      </c>
      <c r="D188" s="45">
        <v>36981</v>
      </c>
      <c r="E188" s="40" t="s">
        <v>64</v>
      </c>
      <c r="F188" s="40"/>
      <c r="G188" s="55">
        <v>0.255</v>
      </c>
      <c r="H188" s="17"/>
    </row>
    <row r="189" spans="1:8" s="59" customFormat="1" ht="15" customHeight="1">
      <c r="A189" s="27" t="s">
        <v>94</v>
      </c>
      <c r="B189" s="66">
        <v>36980</v>
      </c>
      <c r="C189" s="45">
        <v>36982</v>
      </c>
      <c r="D189" s="45">
        <v>37011</v>
      </c>
      <c r="E189" s="40" t="s">
        <v>64</v>
      </c>
      <c r="F189" s="15">
        <v>0.2483</v>
      </c>
      <c r="G189" s="61"/>
      <c r="H189" s="17"/>
    </row>
    <row r="190" spans="1:8" s="59" customFormat="1" ht="15" customHeight="1">
      <c r="A190" s="27" t="s">
        <v>93</v>
      </c>
      <c r="B190" s="66">
        <v>36980</v>
      </c>
      <c r="C190" s="45">
        <v>36982</v>
      </c>
      <c r="D190" s="45">
        <v>37011</v>
      </c>
      <c r="E190" s="40" t="s">
        <v>64</v>
      </c>
      <c r="F190" s="40"/>
      <c r="G190" s="55">
        <v>0.2557</v>
      </c>
      <c r="H190" s="17"/>
    </row>
    <row r="191" spans="1:8" s="59" customFormat="1" ht="15" customHeight="1">
      <c r="A191" s="27" t="s">
        <v>92</v>
      </c>
      <c r="B191" s="66">
        <v>37011</v>
      </c>
      <c r="C191" s="45">
        <v>37012</v>
      </c>
      <c r="D191" s="45">
        <v>37042</v>
      </c>
      <c r="E191" s="40" t="s">
        <v>64</v>
      </c>
      <c r="F191" s="15">
        <v>0.2424</v>
      </c>
      <c r="G191" s="61" t="s">
        <v>42</v>
      </c>
      <c r="H191" s="17"/>
    </row>
    <row r="192" spans="1:8" s="59" customFormat="1" ht="15" customHeight="1">
      <c r="A192" s="27" t="s">
        <v>91</v>
      </c>
      <c r="B192" s="67">
        <v>37011</v>
      </c>
      <c r="C192" s="67">
        <v>37012</v>
      </c>
      <c r="D192" s="68">
        <v>37042</v>
      </c>
      <c r="E192" s="40" t="s">
        <v>64</v>
      </c>
      <c r="F192" s="69" t="s">
        <v>42</v>
      </c>
      <c r="G192" s="70">
        <v>0.2549</v>
      </c>
      <c r="H192" s="17"/>
    </row>
    <row r="193" spans="1:8" s="59" customFormat="1" ht="15" customHeight="1">
      <c r="A193" s="27" t="s">
        <v>90</v>
      </c>
      <c r="B193" s="71">
        <v>37042</v>
      </c>
      <c r="C193" s="68">
        <v>37043</v>
      </c>
      <c r="D193" s="72">
        <v>37072</v>
      </c>
      <c r="E193" s="40" t="s">
        <v>64</v>
      </c>
      <c r="F193" s="15">
        <v>0.2517</v>
      </c>
      <c r="G193" s="73"/>
      <c r="H193" s="17"/>
    </row>
    <row r="194" spans="1:8" s="59" customFormat="1" ht="15" customHeight="1">
      <c r="A194" s="27" t="s">
        <v>89</v>
      </c>
      <c r="B194" s="67">
        <v>37042</v>
      </c>
      <c r="C194" s="67">
        <v>37043</v>
      </c>
      <c r="D194" s="68">
        <v>37072</v>
      </c>
      <c r="E194" s="40" t="s">
        <v>64</v>
      </c>
      <c r="F194" s="69" t="s">
        <v>42</v>
      </c>
      <c r="G194" s="70">
        <v>0.2538</v>
      </c>
      <c r="H194" s="17"/>
    </row>
    <row r="195" spans="1:8" s="75" customFormat="1" ht="15" customHeight="1">
      <c r="A195" s="27" t="s">
        <v>88</v>
      </c>
      <c r="B195" s="67">
        <v>37071</v>
      </c>
      <c r="C195" s="67">
        <v>37073</v>
      </c>
      <c r="D195" s="68">
        <v>37103</v>
      </c>
      <c r="E195" s="40" t="s">
        <v>64</v>
      </c>
      <c r="F195" s="8">
        <v>0.2608</v>
      </c>
      <c r="G195" s="61" t="s">
        <v>42</v>
      </c>
      <c r="H195" s="74"/>
    </row>
    <row r="196" spans="1:8" s="75" customFormat="1" ht="15" customHeight="1">
      <c r="A196" s="76" t="s">
        <v>87</v>
      </c>
      <c r="B196" s="67">
        <v>37071</v>
      </c>
      <c r="C196" s="67">
        <v>37073</v>
      </c>
      <c r="D196" s="68">
        <v>37103</v>
      </c>
      <c r="E196" s="40" t="s">
        <v>64</v>
      </c>
      <c r="F196" s="69" t="s">
        <v>86</v>
      </c>
      <c r="G196" s="70">
        <v>0.2527</v>
      </c>
      <c r="H196" s="74"/>
    </row>
    <row r="197" spans="1:8" s="77" customFormat="1" ht="15" customHeight="1">
      <c r="A197" s="27" t="s">
        <v>85</v>
      </c>
      <c r="B197" s="66">
        <v>37103</v>
      </c>
      <c r="C197" s="66">
        <v>37104</v>
      </c>
      <c r="D197" s="45">
        <v>37134</v>
      </c>
      <c r="E197" s="40" t="s">
        <v>64</v>
      </c>
      <c r="F197" s="12">
        <v>0.2425</v>
      </c>
      <c r="G197" s="55" t="s">
        <v>82</v>
      </c>
      <c r="H197" s="17"/>
    </row>
    <row r="198" spans="1:8" s="77" customFormat="1" ht="15" customHeight="1">
      <c r="A198" s="27" t="s">
        <v>84</v>
      </c>
      <c r="B198" s="66">
        <v>37134</v>
      </c>
      <c r="C198" s="66">
        <v>37135</v>
      </c>
      <c r="D198" s="45">
        <v>37164</v>
      </c>
      <c r="E198" s="40" t="s">
        <v>64</v>
      </c>
      <c r="F198" s="12">
        <v>0.2306</v>
      </c>
      <c r="G198" s="55" t="s">
        <v>82</v>
      </c>
      <c r="H198" s="17"/>
    </row>
    <row r="199" spans="1:8" s="77" customFormat="1" ht="15" customHeight="1">
      <c r="A199" s="27">
        <v>1090</v>
      </c>
      <c r="B199" s="66">
        <v>37162</v>
      </c>
      <c r="C199" s="66">
        <v>37165</v>
      </c>
      <c r="D199" s="45">
        <v>37195</v>
      </c>
      <c r="E199" s="40" t="s">
        <v>64</v>
      </c>
      <c r="F199" s="12">
        <v>0.2322</v>
      </c>
      <c r="G199" s="55" t="s">
        <v>82</v>
      </c>
      <c r="H199" s="17"/>
    </row>
    <row r="200" spans="1:8" s="77" customFormat="1" ht="15" customHeight="1">
      <c r="A200" s="78">
        <v>1224</v>
      </c>
      <c r="B200" s="66">
        <v>37195</v>
      </c>
      <c r="C200" s="66">
        <v>37196</v>
      </c>
      <c r="D200" s="45">
        <v>37225</v>
      </c>
      <c r="E200" s="40" t="s">
        <v>64</v>
      </c>
      <c r="F200" s="12">
        <v>0.2298</v>
      </c>
      <c r="G200" s="55" t="s">
        <v>82</v>
      </c>
      <c r="H200" s="17"/>
    </row>
    <row r="201" spans="1:8" s="77" customFormat="1" ht="15" customHeight="1">
      <c r="A201" s="78">
        <v>1380</v>
      </c>
      <c r="B201" s="66">
        <v>37225</v>
      </c>
      <c r="C201" s="66">
        <v>37226</v>
      </c>
      <c r="D201" s="45">
        <v>37256</v>
      </c>
      <c r="E201" s="40" t="s">
        <v>64</v>
      </c>
      <c r="F201" s="12">
        <v>0.2248</v>
      </c>
      <c r="G201" s="55" t="s">
        <v>82</v>
      </c>
      <c r="H201" s="17"/>
    </row>
    <row r="202" spans="1:8" s="77" customFormat="1" ht="15" customHeight="1">
      <c r="A202" s="78">
        <v>1544</v>
      </c>
      <c r="B202" s="66">
        <v>37253</v>
      </c>
      <c r="C202" s="66">
        <v>37257</v>
      </c>
      <c r="D202" s="45">
        <v>37287</v>
      </c>
      <c r="E202" s="40" t="s">
        <v>64</v>
      </c>
      <c r="F202" s="12">
        <v>0.2281</v>
      </c>
      <c r="G202" s="55" t="s">
        <v>82</v>
      </c>
      <c r="H202" s="17"/>
    </row>
    <row r="203" spans="1:8" s="77" customFormat="1" ht="15" customHeight="1">
      <c r="A203" s="79" t="s">
        <v>83</v>
      </c>
      <c r="B203" s="66">
        <v>37287</v>
      </c>
      <c r="C203" s="66">
        <v>37288</v>
      </c>
      <c r="D203" s="45">
        <v>37315</v>
      </c>
      <c r="E203" s="40" t="s">
        <v>64</v>
      </c>
      <c r="F203" s="12">
        <v>0.2235</v>
      </c>
      <c r="G203" s="55" t="s">
        <v>82</v>
      </c>
      <c r="H203" s="17"/>
    </row>
    <row r="204" spans="1:8" s="75" customFormat="1" ht="15" customHeight="1">
      <c r="A204" s="79" t="s">
        <v>81</v>
      </c>
      <c r="B204" s="66">
        <v>37315</v>
      </c>
      <c r="C204" s="66">
        <v>37316</v>
      </c>
      <c r="D204" s="45">
        <v>37346</v>
      </c>
      <c r="E204" s="40" t="s">
        <v>64</v>
      </c>
      <c r="F204" s="14">
        <v>0.2097</v>
      </c>
      <c r="G204" s="80" t="s">
        <v>64</v>
      </c>
      <c r="H204" s="74"/>
    </row>
    <row r="205" spans="1:8" s="75" customFormat="1" ht="15" customHeight="1">
      <c r="A205" s="79" t="s">
        <v>80</v>
      </c>
      <c r="B205" s="66">
        <v>37342</v>
      </c>
      <c r="C205" s="66">
        <v>37347</v>
      </c>
      <c r="D205" s="45">
        <v>37376</v>
      </c>
      <c r="E205" s="40"/>
      <c r="F205" s="13">
        <v>0.2103</v>
      </c>
      <c r="G205" s="80" t="s">
        <v>64</v>
      </c>
      <c r="H205" s="74"/>
    </row>
    <row r="206" spans="1:8" s="75" customFormat="1" ht="15" customHeight="1">
      <c r="A206" s="79" t="s">
        <v>79</v>
      </c>
      <c r="B206" s="66">
        <v>37376</v>
      </c>
      <c r="C206" s="66">
        <v>37377</v>
      </c>
      <c r="D206" s="45">
        <v>37407</v>
      </c>
      <c r="E206" s="40" t="s">
        <v>64</v>
      </c>
      <c r="F206" s="12">
        <v>0.2</v>
      </c>
      <c r="G206" s="80" t="s">
        <v>64</v>
      </c>
      <c r="H206" s="74"/>
    </row>
    <row r="207" spans="1:8" s="75" customFormat="1" ht="15" customHeight="1">
      <c r="A207" s="79" t="s">
        <v>78</v>
      </c>
      <c r="B207" s="66">
        <v>37407</v>
      </c>
      <c r="C207" s="66">
        <v>37408</v>
      </c>
      <c r="D207" s="39">
        <v>37437</v>
      </c>
      <c r="E207" s="40" t="s">
        <v>64</v>
      </c>
      <c r="F207" s="12">
        <v>0.1996</v>
      </c>
      <c r="G207" s="81" t="s">
        <v>64</v>
      </c>
      <c r="H207" s="74"/>
    </row>
    <row r="208" spans="1:8" s="77" customFormat="1" ht="15" customHeight="1">
      <c r="A208" s="79" t="s">
        <v>77</v>
      </c>
      <c r="B208" s="66">
        <v>37435</v>
      </c>
      <c r="C208" s="66">
        <v>37438</v>
      </c>
      <c r="D208" s="45">
        <v>37468</v>
      </c>
      <c r="E208" s="40" t="s">
        <v>64</v>
      </c>
      <c r="F208" s="12">
        <v>0.1977</v>
      </c>
      <c r="G208" s="81" t="s">
        <v>64</v>
      </c>
      <c r="H208" s="17"/>
    </row>
    <row r="209" spans="1:8" s="77" customFormat="1" ht="15" customHeight="1">
      <c r="A209" s="79" t="s">
        <v>76</v>
      </c>
      <c r="B209" s="66">
        <v>37468</v>
      </c>
      <c r="C209" s="66">
        <v>37469</v>
      </c>
      <c r="D209" s="45">
        <v>37499</v>
      </c>
      <c r="E209" s="40" t="s">
        <v>64</v>
      </c>
      <c r="F209" s="12">
        <v>0.2001</v>
      </c>
      <c r="G209" s="61" t="s">
        <v>64</v>
      </c>
      <c r="H209" s="17"/>
    </row>
    <row r="210" spans="1:8" s="77" customFormat="1" ht="15" customHeight="1">
      <c r="A210" s="82" t="s">
        <v>75</v>
      </c>
      <c r="B210" s="67">
        <v>37498</v>
      </c>
      <c r="C210" s="67">
        <v>37500</v>
      </c>
      <c r="D210" s="68">
        <v>37529</v>
      </c>
      <c r="E210" s="83" t="s">
        <v>64</v>
      </c>
      <c r="F210" s="8">
        <v>0.2018</v>
      </c>
      <c r="G210" s="61" t="s">
        <v>64</v>
      </c>
      <c r="H210" s="17"/>
    </row>
    <row r="211" spans="1:8" s="77" customFormat="1" ht="15" customHeight="1">
      <c r="A211" s="82">
        <v>1106</v>
      </c>
      <c r="B211" s="67">
        <v>37529</v>
      </c>
      <c r="C211" s="67">
        <v>37530</v>
      </c>
      <c r="D211" s="68">
        <v>37560</v>
      </c>
      <c r="E211" s="69" t="s">
        <v>64</v>
      </c>
      <c r="F211" s="8">
        <v>0.203</v>
      </c>
      <c r="G211" s="84" t="s">
        <v>64</v>
      </c>
      <c r="H211" s="17"/>
    </row>
    <row r="212" spans="1:8" s="77" customFormat="1" ht="15" customHeight="1">
      <c r="A212" s="82">
        <v>1247</v>
      </c>
      <c r="B212" s="67">
        <v>37560</v>
      </c>
      <c r="C212" s="67">
        <v>37561</v>
      </c>
      <c r="D212" s="68">
        <v>37590</v>
      </c>
      <c r="E212" s="69" t="s">
        <v>64</v>
      </c>
      <c r="F212" s="11">
        <v>0.1976</v>
      </c>
      <c r="G212" s="84" t="s">
        <v>64</v>
      </c>
      <c r="H212" s="17"/>
    </row>
    <row r="213" spans="1:8" s="77" customFormat="1" ht="15" customHeight="1">
      <c r="A213" s="82">
        <v>1368</v>
      </c>
      <c r="B213" s="67">
        <v>37589</v>
      </c>
      <c r="C213" s="67">
        <v>37591</v>
      </c>
      <c r="D213" s="68">
        <v>37621</v>
      </c>
      <c r="E213" s="69" t="s">
        <v>64</v>
      </c>
      <c r="F213" s="11">
        <v>0.1969</v>
      </c>
      <c r="G213" s="84" t="s">
        <v>64</v>
      </c>
      <c r="H213" s="17"/>
    </row>
    <row r="214" spans="1:8" s="77" customFormat="1" ht="15" customHeight="1">
      <c r="A214" s="82">
        <v>1557</v>
      </c>
      <c r="B214" s="67">
        <v>37621</v>
      </c>
      <c r="C214" s="67">
        <v>37622</v>
      </c>
      <c r="D214" s="68">
        <v>37652</v>
      </c>
      <c r="E214" s="69" t="s">
        <v>64</v>
      </c>
      <c r="F214" s="8">
        <v>0.1964</v>
      </c>
      <c r="G214" s="84" t="s">
        <v>64</v>
      </c>
      <c r="H214" s="17"/>
    </row>
    <row r="215" spans="1:8" s="77" customFormat="1" ht="15" customHeight="1">
      <c r="A215" s="82" t="s">
        <v>74</v>
      </c>
      <c r="B215" s="67">
        <v>37652</v>
      </c>
      <c r="C215" s="67">
        <v>37653</v>
      </c>
      <c r="D215" s="68">
        <v>37680</v>
      </c>
      <c r="E215" s="69" t="s">
        <v>64</v>
      </c>
      <c r="F215" s="8">
        <v>0.1978</v>
      </c>
      <c r="G215" s="84" t="s">
        <v>64</v>
      </c>
      <c r="H215" s="17"/>
    </row>
    <row r="216" spans="1:8" s="77" customFormat="1" ht="15" customHeight="1">
      <c r="A216" s="82" t="s">
        <v>73</v>
      </c>
      <c r="B216" s="67">
        <v>37680</v>
      </c>
      <c r="C216" s="67">
        <v>37681</v>
      </c>
      <c r="D216" s="68">
        <v>37711</v>
      </c>
      <c r="E216" s="69" t="s">
        <v>64</v>
      </c>
      <c r="F216" s="8">
        <v>0.1949</v>
      </c>
      <c r="G216" s="84" t="s">
        <v>64</v>
      </c>
      <c r="H216" s="17"/>
    </row>
    <row r="217" spans="1:8" s="77" customFormat="1" ht="15" customHeight="1">
      <c r="A217" s="85" t="s">
        <v>53</v>
      </c>
      <c r="B217" s="67">
        <v>37711</v>
      </c>
      <c r="C217" s="67">
        <v>37712</v>
      </c>
      <c r="D217" s="68">
        <v>37741</v>
      </c>
      <c r="E217" s="69" t="s">
        <v>64</v>
      </c>
      <c r="F217" s="8">
        <v>0.1981</v>
      </c>
      <c r="G217" s="84" t="s">
        <v>64</v>
      </c>
      <c r="H217" s="17"/>
    </row>
    <row r="218" spans="1:8" s="77" customFormat="1" ht="15" customHeight="1">
      <c r="A218" s="82" t="s">
        <v>63</v>
      </c>
      <c r="B218" s="67">
        <v>37741</v>
      </c>
      <c r="C218" s="67">
        <v>37742</v>
      </c>
      <c r="D218" s="68">
        <v>37772</v>
      </c>
      <c r="E218" s="69" t="s">
        <v>64</v>
      </c>
      <c r="F218" s="8">
        <v>0.1989</v>
      </c>
      <c r="G218" s="84" t="s">
        <v>64</v>
      </c>
      <c r="H218" s="17"/>
    </row>
    <row r="219" spans="1:8" s="77" customFormat="1" ht="15" customHeight="1">
      <c r="A219" s="82" t="s">
        <v>72</v>
      </c>
      <c r="B219" s="67">
        <v>37771</v>
      </c>
      <c r="C219" s="67">
        <v>37773</v>
      </c>
      <c r="D219" s="68">
        <v>37802</v>
      </c>
      <c r="E219" s="69" t="s">
        <v>64</v>
      </c>
      <c r="F219" s="8">
        <v>0.192</v>
      </c>
      <c r="G219" s="84" t="s">
        <v>64</v>
      </c>
      <c r="H219" s="17"/>
    </row>
    <row r="220" spans="1:8" s="77" customFormat="1" ht="15" customHeight="1">
      <c r="A220" s="82" t="s">
        <v>71</v>
      </c>
      <c r="B220" s="67">
        <v>37799</v>
      </c>
      <c r="C220" s="67">
        <v>37803</v>
      </c>
      <c r="D220" s="68">
        <v>37833</v>
      </c>
      <c r="E220" s="69" t="s">
        <v>64</v>
      </c>
      <c r="F220" s="8">
        <v>0.1944</v>
      </c>
      <c r="G220" s="84" t="s">
        <v>64</v>
      </c>
      <c r="H220" s="17"/>
    </row>
    <row r="221" spans="1:8" s="77" customFormat="1" ht="15" customHeight="1">
      <c r="A221" s="82" t="s">
        <v>70</v>
      </c>
      <c r="B221" s="67">
        <v>37833</v>
      </c>
      <c r="C221" s="67">
        <v>37834</v>
      </c>
      <c r="D221" s="68">
        <v>37864</v>
      </c>
      <c r="E221" s="69" t="s">
        <v>64</v>
      </c>
      <c r="F221" s="8">
        <v>0.1988</v>
      </c>
      <c r="G221" s="84" t="s">
        <v>64</v>
      </c>
      <c r="H221" s="17"/>
    </row>
    <row r="222" spans="1:8" s="77" customFormat="1" ht="15" customHeight="1">
      <c r="A222" s="86" t="s">
        <v>69</v>
      </c>
      <c r="B222" s="67">
        <v>37862</v>
      </c>
      <c r="C222" s="67">
        <v>37865</v>
      </c>
      <c r="D222" s="68">
        <v>37894</v>
      </c>
      <c r="E222" s="69" t="s">
        <v>64</v>
      </c>
      <c r="F222" s="8">
        <v>0.2012</v>
      </c>
      <c r="G222" s="84" t="s">
        <v>64</v>
      </c>
      <c r="H222" s="17"/>
    </row>
    <row r="223" spans="1:8" s="77" customFormat="1" ht="15" customHeight="1">
      <c r="A223" s="86">
        <v>1038</v>
      </c>
      <c r="B223" s="67">
        <v>37894</v>
      </c>
      <c r="C223" s="67">
        <v>37895</v>
      </c>
      <c r="D223" s="68">
        <v>37925</v>
      </c>
      <c r="E223" s="69" t="s">
        <v>64</v>
      </c>
      <c r="F223" s="8">
        <v>0.2004</v>
      </c>
      <c r="G223" s="84" t="s">
        <v>64</v>
      </c>
      <c r="H223" s="17"/>
    </row>
    <row r="224" spans="1:8" s="77" customFormat="1" ht="15" customHeight="1">
      <c r="A224" s="86">
        <v>1152</v>
      </c>
      <c r="B224" s="67">
        <v>37925</v>
      </c>
      <c r="C224" s="67">
        <v>37926</v>
      </c>
      <c r="D224" s="68">
        <v>37955</v>
      </c>
      <c r="E224" s="69" t="s">
        <v>64</v>
      </c>
      <c r="F224" s="8">
        <v>0.1987</v>
      </c>
      <c r="G224" s="84" t="s">
        <v>64</v>
      </c>
      <c r="H224" s="17"/>
    </row>
    <row r="225" spans="1:8" s="77" customFormat="1" ht="15" customHeight="1">
      <c r="A225" s="86">
        <v>1315</v>
      </c>
      <c r="B225" s="67">
        <v>37953</v>
      </c>
      <c r="C225" s="67">
        <v>37956</v>
      </c>
      <c r="D225" s="68">
        <v>37986</v>
      </c>
      <c r="E225" s="69" t="s">
        <v>64</v>
      </c>
      <c r="F225" s="8">
        <v>0.1981</v>
      </c>
      <c r="G225" s="84" t="s">
        <v>64</v>
      </c>
      <c r="H225" s="17"/>
    </row>
    <row r="226" spans="1:8" s="77" customFormat="1" ht="15" customHeight="1">
      <c r="A226" s="86">
        <v>1531</v>
      </c>
      <c r="B226" s="67">
        <v>37986</v>
      </c>
      <c r="C226" s="67">
        <v>37987</v>
      </c>
      <c r="D226" s="68">
        <v>38017</v>
      </c>
      <c r="E226" s="69" t="s">
        <v>64</v>
      </c>
      <c r="F226" s="8">
        <v>0.1967</v>
      </c>
      <c r="G226" s="84" t="s">
        <v>64</v>
      </c>
      <c r="H226" s="17"/>
    </row>
    <row r="227" spans="1:8" s="77" customFormat="1" ht="15" customHeight="1">
      <c r="A227" s="87" t="s">
        <v>68</v>
      </c>
      <c r="B227" s="88">
        <v>38016</v>
      </c>
      <c r="C227" s="88">
        <v>38018</v>
      </c>
      <c r="D227" s="89">
        <v>38046</v>
      </c>
      <c r="E227" s="90" t="s">
        <v>64</v>
      </c>
      <c r="F227" s="10">
        <v>0.1974</v>
      </c>
      <c r="G227" s="91" t="s">
        <v>64</v>
      </c>
      <c r="H227" s="17"/>
    </row>
    <row r="228" spans="1:8" s="77" customFormat="1" ht="15" customHeight="1">
      <c r="A228" s="86" t="s">
        <v>67</v>
      </c>
      <c r="B228" s="67">
        <v>38044</v>
      </c>
      <c r="C228" s="67">
        <v>38047</v>
      </c>
      <c r="D228" s="68">
        <v>38077</v>
      </c>
      <c r="E228" s="69" t="s">
        <v>64</v>
      </c>
      <c r="F228" s="9">
        <v>0.198</v>
      </c>
      <c r="G228" s="84" t="s">
        <v>64</v>
      </c>
      <c r="H228" s="17"/>
    </row>
    <row r="229" spans="1:8" s="77" customFormat="1" ht="15" customHeight="1">
      <c r="A229" s="86" t="s">
        <v>66</v>
      </c>
      <c r="B229" s="67">
        <v>38077</v>
      </c>
      <c r="C229" s="67">
        <v>38078</v>
      </c>
      <c r="D229" s="68">
        <v>38107</v>
      </c>
      <c r="E229" s="69" t="s">
        <v>64</v>
      </c>
      <c r="F229" s="9">
        <v>0.1978</v>
      </c>
      <c r="G229" s="84" t="s">
        <v>64</v>
      </c>
      <c r="H229" s="17"/>
    </row>
    <row r="230" spans="1:8" s="77" customFormat="1" ht="15" customHeight="1">
      <c r="A230" s="92">
        <v>1128</v>
      </c>
      <c r="B230" s="67">
        <v>38107</v>
      </c>
      <c r="C230" s="67">
        <v>38108</v>
      </c>
      <c r="D230" s="68">
        <v>38138</v>
      </c>
      <c r="E230" s="69" t="s">
        <v>42</v>
      </c>
      <c r="F230" s="8">
        <v>0.1971</v>
      </c>
      <c r="G230" s="80" t="s">
        <v>42</v>
      </c>
      <c r="H230" s="17"/>
    </row>
    <row r="231" spans="1:8" s="77" customFormat="1" ht="15" customHeight="1">
      <c r="A231" s="92">
        <v>1228</v>
      </c>
      <c r="B231" s="67">
        <v>38138</v>
      </c>
      <c r="C231" s="67">
        <v>38139</v>
      </c>
      <c r="D231" s="68">
        <v>38168</v>
      </c>
      <c r="E231" s="69" t="s">
        <v>42</v>
      </c>
      <c r="F231" s="8">
        <v>0.1967</v>
      </c>
      <c r="G231" s="80" t="s">
        <v>64</v>
      </c>
      <c r="H231" s="17"/>
    </row>
    <row r="232" spans="1:8" s="77" customFormat="1" ht="15" customHeight="1">
      <c r="A232" s="92">
        <v>1337</v>
      </c>
      <c r="B232" s="67">
        <v>38168</v>
      </c>
      <c r="C232" s="67">
        <v>38169</v>
      </c>
      <c r="D232" s="68">
        <v>38199</v>
      </c>
      <c r="E232" s="69" t="s">
        <v>42</v>
      </c>
      <c r="F232" s="93">
        <v>0.1944</v>
      </c>
      <c r="G232" s="80" t="s">
        <v>64</v>
      </c>
      <c r="H232" s="17"/>
    </row>
    <row r="233" spans="1:8" s="77" customFormat="1" ht="15" customHeight="1">
      <c r="A233" s="92">
        <v>1438</v>
      </c>
      <c r="B233" s="67">
        <v>38198</v>
      </c>
      <c r="C233" s="67">
        <v>38200</v>
      </c>
      <c r="D233" s="68">
        <v>38230</v>
      </c>
      <c r="E233" s="69" t="s">
        <v>42</v>
      </c>
      <c r="F233" s="93">
        <v>0.1928</v>
      </c>
      <c r="G233" s="94" t="s">
        <v>64</v>
      </c>
      <c r="H233" s="17"/>
    </row>
    <row r="234" spans="1:8" s="77" customFormat="1" ht="15" customHeight="1">
      <c r="A234" s="92">
        <v>1527</v>
      </c>
      <c r="B234" s="67">
        <v>38230</v>
      </c>
      <c r="C234" s="67">
        <v>38231</v>
      </c>
      <c r="D234" s="68">
        <v>38260</v>
      </c>
      <c r="E234" s="69" t="s">
        <v>42</v>
      </c>
      <c r="F234" s="93">
        <v>0.195</v>
      </c>
      <c r="G234" s="94" t="s">
        <v>64</v>
      </c>
      <c r="H234" s="17"/>
    </row>
    <row r="235" spans="1:8" s="77" customFormat="1" ht="15" customHeight="1">
      <c r="A235" s="92">
        <v>1648</v>
      </c>
      <c r="B235" s="67">
        <v>38260</v>
      </c>
      <c r="C235" s="67">
        <v>38261</v>
      </c>
      <c r="D235" s="68">
        <v>38291</v>
      </c>
      <c r="E235" s="69" t="s">
        <v>42</v>
      </c>
      <c r="F235" s="93">
        <v>0.1909</v>
      </c>
      <c r="G235" s="94" t="s">
        <v>64</v>
      </c>
      <c r="H235" s="17"/>
    </row>
    <row r="236" spans="1:8" s="77" customFormat="1" ht="15" customHeight="1">
      <c r="A236" s="92">
        <v>1753</v>
      </c>
      <c r="B236" s="67">
        <v>38289</v>
      </c>
      <c r="C236" s="67">
        <v>38292</v>
      </c>
      <c r="D236" s="68">
        <v>38321</v>
      </c>
      <c r="E236" s="69"/>
      <c r="F236" s="93">
        <v>0.1959</v>
      </c>
      <c r="G236" s="94" t="s">
        <v>64</v>
      </c>
      <c r="H236" s="17"/>
    </row>
    <row r="237" spans="1:8" s="77" customFormat="1" ht="15" customHeight="1">
      <c r="A237" s="92">
        <v>1890</v>
      </c>
      <c r="B237" s="67">
        <v>38321</v>
      </c>
      <c r="C237" s="67">
        <v>38322</v>
      </c>
      <c r="D237" s="68">
        <v>38352</v>
      </c>
      <c r="E237" s="69" t="s">
        <v>42</v>
      </c>
      <c r="F237" s="93">
        <v>0.1949</v>
      </c>
      <c r="G237" s="94" t="s">
        <v>64</v>
      </c>
      <c r="H237" s="17"/>
    </row>
    <row r="238" spans="1:8" s="77" customFormat="1" ht="15" customHeight="1">
      <c r="A238" s="92">
        <v>2037</v>
      </c>
      <c r="B238" s="67">
        <v>38352</v>
      </c>
      <c r="C238" s="71">
        <v>38353</v>
      </c>
      <c r="D238" s="68">
        <v>38383</v>
      </c>
      <c r="E238" s="95" t="s">
        <v>42</v>
      </c>
      <c r="F238" s="93">
        <v>0.1945</v>
      </c>
      <c r="G238" s="94" t="s">
        <v>64</v>
      </c>
      <c r="H238" s="17"/>
    </row>
    <row r="239" spans="1:8" s="77" customFormat="1" ht="15" customHeight="1">
      <c r="A239" s="96" t="s">
        <v>65</v>
      </c>
      <c r="B239" s="67">
        <v>38384</v>
      </c>
      <c r="C239" s="67">
        <v>38384</v>
      </c>
      <c r="D239" s="68">
        <v>38411</v>
      </c>
      <c r="E239" s="69" t="s">
        <v>42</v>
      </c>
      <c r="F239" s="93">
        <v>0.194</v>
      </c>
      <c r="G239" s="94" t="s">
        <v>64</v>
      </c>
      <c r="H239" s="17"/>
    </row>
    <row r="240" spans="1:8" s="77" customFormat="1" ht="15" customHeight="1">
      <c r="A240" s="92" t="s">
        <v>63</v>
      </c>
      <c r="B240" s="67">
        <v>38411</v>
      </c>
      <c r="C240" s="67">
        <v>38412</v>
      </c>
      <c r="D240" s="68">
        <v>38442</v>
      </c>
      <c r="E240" s="69" t="s">
        <v>42</v>
      </c>
      <c r="F240" s="93">
        <v>0.1915</v>
      </c>
      <c r="G240" s="97" t="s">
        <v>41</v>
      </c>
      <c r="H240" s="17"/>
    </row>
    <row r="241" spans="1:8" s="77" customFormat="1" ht="15" customHeight="1">
      <c r="A241" s="92" t="s">
        <v>62</v>
      </c>
      <c r="B241" s="67">
        <v>38442</v>
      </c>
      <c r="C241" s="67">
        <v>38443</v>
      </c>
      <c r="D241" s="68">
        <v>38472</v>
      </c>
      <c r="E241" s="69" t="s">
        <v>42</v>
      </c>
      <c r="F241" s="93">
        <v>0.1919</v>
      </c>
      <c r="G241" s="97" t="s">
        <v>41</v>
      </c>
      <c r="H241" s="17"/>
    </row>
    <row r="242" spans="1:8" s="77" customFormat="1" ht="15" customHeight="1">
      <c r="A242" s="92" t="s">
        <v>61</v>
      </c>
      <c r="B242" s="67">
        <v>38471</v>
      </c>
      <c r="C242" s="67">
        <v>38473</v>
      </c>
      <c r="D242" s="68">
        <v>38503</v>
      </c>
      <c r="E242" s="69" t="s">
        <v>42</v>
      </c>
      <c r="F242" s="93">
        <v>0.1902</v>
      </c>
      <c r="G242" s="98" t="s">
        <v>41</v>
      </c>
      <c r="H242" s="17"/>
    </row>
    <row r="243" spans="1:8" s="77" customFormat="1" ht="15" customHeight="1">
      <c r="A243" s="92" t="s">
        <v>60</v>
      </c>
      <c r="B243" s="67">
        <v>38503</v>
      </c>
      <c r="C243" s="71">
        <v>38504</v>
      </c>
      <c r="D243" s="68">
        <v>38533</v>
      </c>
      <c r="E243" s="95" t="s">
        <v>42</v>
      </c>
      <c r="F243" s="93">
        <v>0.1885</v>
      </c>
      <c r="G243" s="98" t="s">
        <v>41</v>
      </c>
      <c r="H243" s="17"/>
    </row>
    <row r="244" spans="1:8" s="77" customFormat="1" ht="15" customHeight="1">
      <c r="A244" s="92" t="s">
        <v>59</v>
      </c>
      <c r="B244" s="67">
        <v>38533</v>
      </c>
      <c r="C244" s="71">
        <v>38534</v>
      </c>
      <c r="D244" s="68">
        <v>38564</v>
      </c>
      <c r="E244" s="95" t="s">
        <v>42</v>
      </c>
      <c r="F244" s="93">
        <v>0.185</v>
      </c>
      <c r="G244" s="98" t="s">
        <v>41</v>
      </c>
      <c r="H244" s="17"/>
    </row>
    <row r="245" spans="1:8" s="77" customFormat="1" ht="15" customHeight="1">
      <c r="A245" s="92">
        <v>1101</v>
      </c>
      <c r="B245" s="67" t="s">
        <v>58</v>
      </c>
      <c r="C245" s="71">
        <v>38565</v>
      </c>
      <c r="D245" s="68">
        <v>38595</v>
      </c>
      <c r="E245" s="95" t="s">
        <v>42</v>
      </c>
      <c r="F245" s="93">
        <v>0.1824</v>
      </c>
      <c r="G245" s="98" t="s">
        <v>41</v>
      </c>
      <c r="H245" s="17"/>
    </row>
    <row r="246" spans="1:8" s="77" customFormat="1" ht="15" customHeight="1">
      <c r="A246" s="92">
        <v>1257</v>
      </c>
      <c r="B246" s="67" t="s">
        <v>57</v>
      </c>
      <c r="C246" s="71">
        <v>38596</v>
      </c>
      <c r="D246" s="68">
        <v>38625</v>
      </c>
      <c r="E246" s="95" t="s">
        <v>42</v>
      </c>
      <c r="F246" s="93">
        <v>0.1822</v>
      </c>
      <c r="G246" s="98" t="s">
        <v>41</v>
      </c>
      <c r="H246" s="17"/>
    </row>
    <row r="247" spans="1:8" s="77" customFormat="1" ht="15" customHeight="1">
      <c r="A247" s="92">
        <v>1487</v>
      </c>
      <c r="B247" s="67" t="s">
        <v>56</v>
      </c>
      <c r="C247" s="71">
        <v>38626</v>
      </c>
      <c r="D247" s="68">
        <v>38656</v>
      </c>
      <c r="E247" s="95" t="s">
        <v>42</v>
      </c>
      <c r="F247" s="93">
        <v>0.1793</v>
      </c>
      <c r="G247" s="98" t="s">
        <v>41</v>
      </c>
      <c r="H247" s="17"/>
    </row>
    <row r="248" spans="1:8" s="77" customFormat="1" ht="15" customHeight="1">
      <c r="A248" s="92">
        <v>1690</v>
      </c>
      <c r="B248" s="67" t="s">
        <v>55</v>
      </c>
      <c r="C248" s="71">
        <v>38657</v>
      </c>
      <c r="D248" s="68">
        <v>38686</v>
      </c>
      <c r="E248" s="95" t="s">
        <v>42</v>
      </c>
      <c r="F248" s="93">
        <v>0.1781</v>
      </c>
      <c r="G248" s="98" t="s">
        <v>41</v>
      </c>
      <c r="H248" s="17"/>
    </row>
    <row r="249" spans="1:8" s="77" customFormat="1" ht="15" customHeight="1">
      <c r="A249" s="92" t="s">
        <v>37</v>
      </c>
      <c r="B249" s="67" t="s">
        <v>54</v>
      </c>
      <c r="C249" s="71">
        <v>38687</v>
      </c>
      <c r="D249" s="67">
        <v>38717</v>
      </c>
      <c r="E249" s="95" t="s">
        <v>42</v>
      </c>
      <c r="F249" s="93">
        <v>0.1749</v>
      </c>
      <c r="G249" s="97" t="s">
        <v>41</v>
      </c>
      <c r="H249" s="17"/>
    </row>
    <row r="250" spans="1:8" s="77" customFormat="1" ht="15" customHeight="1">
      <c r="A250" s="92" t="s">
        <v>53</v>
      </c>
      <c r="B250" s="67" t="s">
        <v>52</v>
      </c>
      <c r="C250" s="71">
        <v>38718</v>
      </c>
      <c r="D250" s="67">
        <v>38748</v>
      </c>
      <c r="E250" s="95" t="s">
        <v>42</v>
      </c>
      <c r="F250" s="93">
        <v>0.1735</v>
      </c>
      <c r="G250" s="97" t="s">
        <v>41</v>
      </c>
      <c r="H250" s="17"/>
    </row>
    <row r="251" spans="1:8" s="77" customFormat="1" ht="15" customHeight="1">
      <c r="A251" s="92" t="s">
        <v>51</v>
      </c>
      <c r="B251" s="67" t="s">
        <v>50</v>
      </c>
      <c r="C251" s="71">
        <v>38749</v>
      </c>
      <c r="D251" s="67">
        <v>38776</v>
      </c>
      <c r="E251" s="95" t="s">
        <v>42</v>
      </c>
      <c r="F251" s="93">
        <v>0.1751</v>
      </c>
      <c r="G251" s="97" t="s">
        <v>41</v>
      </c>
      <c r="H251" s="17"/>
    </row>
    <row r="252" spans="1:8" s="77" customFormat="1" ht="15" customHeight="1">
      <c r="A252" s="92" t="s">
        <v>49</v>
      </c>
      <c r="B252" s="67" t="s">
        <v>48</v>
      </c>
      <c r="C252" s="71">
        <v>38777</v>
      </c>
      <c r="D252" s="67">
        <v>38807</v>
      </c>
      <c r="E252" s="95" t="s">
        <v>42</v>
      </c>
      <c r="F252" s="93">
        <v>0.1725</v>
      </c>
      <c r="G252" s="97" t="s">
        <v>41</v>
      </c>
      <c r="H252" s="17"/>
    </row>
    <row r="253" spans="1:8" s="77" customFormat="1" ht="15" customHeight="1">
      <c r="A253" s="92" t="s">
        <v>47</v>
      </c>
      <c r="B253" s="67" t="s">
        <v>46</v>
      </c>
      <c r="C253" s="71">
        <v>38808</v>
      </c>
      <c r="D253" s="67">
        <v>38837</v>
      </c>
      <c r="E253" s="95" t="s">
        <v>42</v>
      </c>
      <c r="F253" s="93">
        <v>0.1675</v>
      </c>
      <c r="G253" s="97" t="s">
        <v>41</v>
      </c>
      <c r="H253" s="17"/>
    </row>
    <row r="254" spans="1:8" s="77" customFormat="1" ht="15" customHeight="1">
      <c r="A254" s="92" t="s">
        <v>45</v>
      </c>
      <c r="B254" s="67">
        <v>38837</v>
      </c>
      <c r="C254" s="71">
        <v>38838</v>
      </c>
      <c r="D254" s="67">
        <v>38868</v>
      </c>
      <c r="E254" s="95" t="s">
        <v>42</v>
      </c>
      <c r="F254" s="93">
        <v>0.1607</v>
      </c>
      <c r="G254" s="97" t="s">
        <v>41</v>
      </c>
      <c r="H254" s="17"/>
    </row>
    <row r="255" spans="1:8" s="77" customFormat="1" ht="15" customHeight="1">
      <c r="A255" s="92" t="s">
        <v>44</v>
      </c>
      <c r="B255" s="67">
        <v>38868</v>
      </c>
      <c r="C255" s="71">
        <v>38869</v>
      </c>
      <c r="D255" s="67">
        <v>38898</v>
      </c>
      <c r="E255" s="95" t="s">
        <v>42</v>
      </c>
      <c r="F255" s="93">
        <v>0.1561</v>
      </c>
      <c r="G255" s="97" t="s">
        <v>41</v>
      </c>
      <c r="H255" s="17"/>
    </row>
    <row r="256" spans="1:8" s="77" customFormat="1" ht="15" customHeight="1">
      <c r="A256" s="92">
        <v>1103</v>
      </c>
      <c r="B256" s="67">
        <v>38898</v>
      </c>
      <c r="C256" s="71">
        <v>38899</v>
      </c>
      <c r="D256" s="67">
        <v>38929</v>
      </c>
      <c r="E256" s="95" t="s">
        <v>42</v>
      </c>
      <c r="F256" s="93">
        <v>0.1508</v>
      </c>
      <c r="G256" s="98" t="s">
        <v>41</v>
      </c>
      <c r="H256" s="17"/>
    </row>
    <row r="257" spans="1:8" s="77" customFormat="1" ht="15" customHeight="1">
      <c r="A257" s="92" t="s">
        <v>43</v>
      </c>
      <c r="B257" s="67">
        <v>38929</v>
      </c>
      <c r="C257" s="71">
        <v>38930</v>
      </c>
      <c r="D257" s="67">
        <v>38960</v>
      </c>
      <c r="E257" s="95" t="s">
        <v>42</v>
      </c>
      <c r="F257" s="93">
        <v>0.1502</v>
      </c>
      <c r="G257" s="98" t="s">
        <v>41</v>
      </c>
      <c r="H257" s="17"/>
    </row>
    <row r="258" spans="1:8" s="77" customFormat="1" ht="15" customHeight="1">
      <c r="A258" s="92">
        <v>1468</v>
      </c>
      <c r="B258" s="67">
        <v>38960</v>
      </c>
      <c r="C258" s="71">
        <v>38961</v>
      </c>
      <c r="D258" s="67">
        <v>38990</v>
      </c>
      <c r="E258" s="95" t="s">
        <v>42</v>
      </c>
      <c r="F258" s="93">
        <v>0.1505</v>
      </c>
      <c r="G258" s="98" t="s">
        <v>41</v>
      </c>
      <c r="H258" s="17"/>
    </row>
    <row r="259" spans="1:8" s="75" customFormat="1" ht="15" customHeight="1" thickBot="1">
      <c r="A259" s="99">
        <v>1715</v>
      </c>
      <c r="B259" s="100">
        <v>38989</v>
      </c>
      <c r="C259" s="101">
        <v>38991</v>
      </c>
      <c r="D259" s="100">
        <v>39082</v>
      </c>
      <c r="E259" s="102" t="s">
        <v>42</v>
      </c>
      <c r="F259" s="103">
        <v>0.1507</v>
      </c>
      <c r="G259" s="104" t="s">
        <v>41</v>
      </c>
      <c r="H259" s="74"/>
    </row>
    <row r="260" spans="1:8" s="75" customFormat="1" ht="15" customHeight="1" thickTop="1">
      <c r="A260" s="105"/>
      <c r="B260" s="106"/>
      <c r="C260" s="106"/>
      <c r="D260" s="106"/>
      <c r="E260" s="107"/>
      <c r="F260" s="108"/>
      <c r="G260" s="109"/>
      <c r="H260" s="74"/>
    </row>
    <row r="261" spans="1:8" s="75" customFormat="1" ht="15" customHeight="1" thickBot="1">
      <c r="A261" s="74"/>
      <c r="B261" s="74"/>
      <c r="C261" s="74"/>
      <c r="D261" s="74"/>
      <c r="E261" s="74"/>
      <c r="F261" s="74"/>
      <c r="G261" s="74"/>
      <c r="H261" s="74"/>
    </row>
    <row r="262" spans="1:8" s="75" customFormat="1" ht="15" customHeight="1" thickTop="1">
      <c r="A262" s="19" t="s">
        <v>36</v>
      </c>
      <c r="B262" s="20" t="s">
        <v>35</v>
      </c>
      <c r="C262" s="21" t="s">
        <v>34</v>
      </c>
      <c r="D262" s="22"/>
      <c r="E262" s="23" t="s">
        <v>33</v>
      </c>
      <c r="F262" s="23"/>
      <c r="G262" s="24"/>
      <c r="H262" s="74"/>
    </row>
    <row r="263" spans="1:8" s="75" customFormat="1" ht="15" customHeight="1">
      <c r="A263" s="25"/>
      <c r="B263" s="26"/>
      <c r="C263" s="110" t="s">
        <v>32</v>
      </c>
      <c r="D263" s="110" t="s">
        <v>31</v>
      </c>
      <c r="E263" s="110" t="s">
        <v>40</v>
      </c>
      <c r="F263" s="110" t="s">
        <v>39</v>
      </c>
      <c r="G263" s="111" t="s">
        <v>29</v>
      </c>
      <c r="H263" s="74"/>
    </row>
    <row r="264" spans="1:8" s="75" customFormat="1" ht="15" customHeight="1">
      <c r="A264" s="25"/>
      <c r="B264" s="26"/>
      <c r="C264" s="56"/>
      <c r="D264" s="112"/>
      <c r="E264" s="26"/>
      <c r="F264" s="113"/>
      <c r="G264" s="114"/>
      <c r="H264" s="74"/>
    </row>
    <row r="265" spans="1:8" s="75" customFormat="1" ht="15" customHeight="1" thickBot="1">
      <c r="A265" s="115">
        <v>2441</v>
      </c>
      <c r="B265" s="116">
        <v>39080</v>
      </c>
      <c r="C265" s="117">
        <v>39083</v>
      </c>
      <c r="D265" s="118">
        <v>39086</v>
      </c>
      <c r="E265" s="119">
        <v>0.1107</v>
      </c>
      <c r="F265" s="120">
        <v>0.2068</v>
      </c>
      <c r="G265" s="121">
        <v>0.2139</v>
      </c>
      <c r="H265" s="74"/>
    </row>
    <row r="266" spans="1:8" s="75" customFormat="1" ht="15" customHeight="1" thickBot="1" thickTop="1">
      <c r="A266" s="122"/>
      <c r="B266" s="123"/>
      <c r="C266" s="123"/>
      <c r="D266" s="123"/>
      <c r="E266" s="123"/>
      <c r="F266" s="124"/>
      <c r="G266" s="17"/>
      <c r="H266" s="74"/>
    </row>
    <row r="267" spans="1:8" s="75" customFormat="1" ht="15" customHeight="1" thickTop="1">
      <c r="A267" s="19" t="s">
        <v>36</v>
      </c>
      <c r="B267" s="20" t="s">
        <v>35</v>
      </c>
      <c r="C267" s="21" t="s">
        <v>34</v>
      </c>
      <c r="D267" s="22"/>
      <c r="E267" s="125" t="s">
        <v>33</v>
      </c>
      <c r="F267" s="126"/>
      <c r="G267" s="127"/>
      <c r="H267" s="74"/>
    </row>
    <row r="268" spans="1:8" s="75" customFormat="1" ht="15" customHeight="1">
      <c r="A268" s="25"/>
      <c r="B268" s="26"/>
      <c r="C268" s="128" t="s">
        <v>32</v>
      </c>
      <c r="D268" s="129" t="s">
        <v>31</v>
      </c>
      <c r="E268" s="263" t="s">
        <v>38</v>
      </c>
      <c r="F268" s="264"/>
      <c r="G268" s="114" t="s">
        <v>29</v>
      </c>
      <c r="H268" s="74"/>
    </row>
    <row r="269" spans="1:8" s="75" customFormat="1" ht="15" customHeight="1">
      <c r="A269" s="25"/>
      <c r="B269" s="26"/>
      <c r="C269" s="56"/>
      <c r="D269" s="112"/>
      <c r="E269" s="265"/>
      <c r="F269" s="266"/>
      <c r="G269" s="114"/>
      <c r="H269" s="74"/>
    </row>
    <row r="270" spans="1:8" s="75" customFormat="1" ht="15" customHeight="1" thickBot="1">
      <c r="A270" s="115" t="s">
        <v>37</v>
      </c>
      <c r="B270" s="116">
        <v>39086</v>
      </c>
      <c r="C270" s="117">
        <v>39087</v>
      </c>
      <c r="D270" s="118">
        <v>39172</v>
      </c>
      <c r="E270" s="261">
        <v>0.1383</v>
      </c>
      <c r="F270" s="262"/>
      <c r="G270" s="121">
        <v>0.2139</v>
      </c>
      <c r="H270" s="74"/>
    </row>
    <row r="271" spans="1:8" s="75" customFormat="1" ht="15" customHeight="1" thickTop="1">
      <c r="A271" s="124"/>
      <c r="B271" s="106"/>
      <c r="C271" s="106"/>
      <c r="D271" s="106"/>
      <c r="E271" s="130"/>
      <c r="F271" s="130"/>
      <c r="G271" s="131"/>
      <c r="H271" s="74"/>
    </row>
    <row r="272" spans="1:8" s="75" customFormat="1" ht="14.25" customHeight="1">
      <c r="A272" s="124"/>
      <c r="B272" s="106"/>
      <c r="C272" s="106"/>
      <c r="D272" s="106"/>
      <c r="E272" s="130"/>
      <c r="F272" s="130"/>
      <c r="G272" s="131"/>
      <c r="H272" s="74"/>
    </row>
    <row r="273" spans="1:8" s="75" customFormat="1" ht="14.25" customHeight="1">
      <c r="A273" s="124"/>
      <c r="B273" s="106"/>
      <c r="C273" s="106"/>
      <c r="D273" s="106"/>
      <c r="E273" s="130"/>
      <c r="F273" s="130"/>
      <c r="G273" s="131"/>
      <c r="H273" s="74"/>
    </row>
    <row r="274" spans="1:8" s="75" customFormat="1" ht="14.25" customHeight="1">
      <c r="A274" s="124"/>
      <c r="B274" s="106"/>
      <c r="C274" s="106"/>
      <c r="D274" s="106"/>
      <c r="E274" s="130"/>
      <c r="F274" s="130"/>
      <c r="G274" s="131"/>
      <c r="H274" s="74"/>
    </row>
    <row r="275" spans="1:8" s="75" customFormat="1" ht="14.25" customHeight="1">
      <c r="A275" s="124"/>
      <c r="B275" s="106"/>
      <c r="C275" s="106"/>
      <c r="D275" s="106"/>
      <c r="E275" s="130"/>
      <c r="F275" s="130"/>
      <c r="G275" s="131"/>
      <c r="H275" s="74"/>
    </row>
    <row r="276" spans="1:8" s="75" customFormat="1" ht="14.25" customHeight="1">
      <c r="A276" s="124"/>
      <c r="B276" s="106"/>
      <c r="C276" s="106"/>
      <c r="D276" s="106"/>
      <c r="E276" s="130"/>
      <c r="F276" s="130"/>
      <c r="G276" s="131"/>
      <c r="H276" s="74"/>
    </row>
    <row r="277" spans="1:8" s="75" customFormat="1" ht="14.25" customHeight="1">
      <c r="A277" s="124"/>
      <c r="B277" s="106"/>
      <c r="C277" s="106"/>
      <c r="D277" s="106"/>
      <c r="E277" s="130"/>
      <c r="F277" s="130"/>
      <c r="G277" s="131"/>
      <c r="H277" s="74"/>
    </row>
    <row r="278" spans="1:8" s="75" customFormat="1" ht="14.25" customHeight="1">
      <c r="A278" s="124"/>
      <c r="B278" s="106"/>
      <c r="C278" s="106"/>
      <c r="D278" s="106"/>
      <c r="E278" s="130"/>
      <c r="F278" s="130"/>
      <c r="G278" s="131"/>
      <c r="H278" s="74"/>
    </row>
    <row r="279" spans="1:8" s="75" customFormat="1" ht="14.25" customHeight="1">
      <c r="A279" s="124"/>
      <c r="B279" s="106"/>
      <c r="C279" s="106"/>
      <c r="D279" s="106"/>
      <c r="E279" s="130"/>
      <c r="F279" s="130"/>
      <c r="G279" s="131"/>
      <c r="H279" s="74"/>
    </row>
    <row r="280" spans="1:8" s="75" customFormat="1" ht="14.25" customHeight="1">
      <c r="A280" s="124"/>
      <c r="B280" s="106"/>
      <c r="C280" s="106"/>
      <c r="D280" s="106"/>
      <c r="E280" s="130"/>
      <c r="F280" s="130"/>
      <c r="G280" s="131"/>
      <c r="H280" s="74"/>
    </row>
    <row r="281" spans="1:8" s="75" customFormat="1" ht="15" customHeight="1">
      <c r="A281" s="124"/>
      <c r="B281" s="106"/>
      <c r="C281" s="106"/>
      <c r="D281" s="106"/>
      <c r="E281" s="130"/>
      <c r="F281" s="130"/>
      <c r="G281" s="131"/>
      <c r="H281" s="74"/>
    </row>
    <row r="282" spans="1:8" s="75" customFormat="1" ht="15" customHeight="1">
      <c r="A282" s="124"/>
      <c r="B282" s="106"/>
      <c r="C282" s="106"/>
      <c r="D282" s="106"/>
      <c r="E282" s="130"/>
      <c r="F282" s="130"/>
      <c r="G282" s="131"/>
      <c r="H282" s="74"/>
    </row>
    <row r="283" spans="1:8" s="75" customFormat="1" ht="15" customHeight="1">
      <c r="A283" s="124"/>
      <c r="B283" s="106"/>
      <c r="C283" s="106"/>
      <c r="D283" s="106"/>
      <c r="E283" s="130"/>
      <c r="F283" s="130"/>
      <c r="G283" s="131"/>
      <c r="H283" s="74"/>
    </row>
    <row r="284" spans="1:8" s="75" customFormat="1" ht="15" customHeight="1">
      <c r="A284" s="124"/>
      <c r="B284" s="106"/>
      <c r="C284" s="106"/>
      <c r="D284" s="106"/>
      <c r="E284" s="130"/>
      <c r="F284" s="130"/>
      <c r="G284" s="131"/>
      <c r="H284" s="74"/>
    </row>
    <row r="285" spans="1:8" s="75" customFormat="1" ht="15" customHeight="1">
      <c r="A285" s="124"/>
      <c r="B285" s="106"/>
      <c r="C285" s="106"/>
      <c r="D285" s="106"/>
      <c r="E285" s="130"/>
      <c r="F285" s="130"/>
      <c r="G285" s="131"/>
      <c r="H285" s="74"/>
    </row>
    <row r="286" spans="1:8" s="75" customFormat="1" ht="15" customHeight="1" thickBot="1">
      <c r="A286" s="124"/>
      <c r="B286" s="106"/>
      <c r="C286" s="106"/>
      <c r="D286" s="106"/>
      <c r="E286" s="130"/>
      <c r="F286" s="130"/>
      <c r="G286" s="131"/>
      <c r="H286" s="74"/>
    </row>
    <row r="287" spans="1:8" s="75" customFormat="1" ht="15" customHeight="1" thickTop="1">
      <c r="A287" s="132" t="s">
        <v>36</v>
      </c>
      <c r="B287" s="133" t="s">
        <v>35</v>
      </c>
      <c r="C287" s="134" t="s">
        <v>34</v>
      </c>
      <c r="D287" s="135"/>
      <c r="E287" s="136" t="s">
        <v>33</v>
      </c>
      <c r="F287" s="137"/>
      <c r="G287" s="138"/>
      <c r="H287" s="139"/>
    </row>
    <row r="288" spans="1:8" s="75" customFormat="1" ht="15" customHeight="1">
      <c r="A288" s="140"/>
      <c r="B288" s="26"/>
      <c r="C288" s="128" t="s">
        <v>32</v>
      </c>
      <c r="D288" s="129" t="s">
        <v>31</v>
      </c>
      <c r="E288" s="263" t="s">
        <v>30</v>
      </c>
      <c r="F288" s="264"/>
      <c r="G288" s="114" t="s">
        <v>29</v>
      </c>
      <c r="H288" s="141"/>
    </row>
    <row r="289" spans="1:8" s="75" customFormat="1" ht="15" customHeight="1">
      <c r="A289" s="140"/>
      <c r="B289" s="26"/>
      <c r="C289" s="56"/>
      <c r="D289" s="112"/>
      <c r="E289" s="265"/>
      <c r="F289" s="266"/>
      <c r="G289" s="114"/>
      <c r="H289" s="141"/>
    </row>
    <row r="290" spans="1:8" s="75" customFormat="1" ht="15" customHeight="1">
      <c r="A290" s="142" t="s">
        <v>28</v>
      </c>
      <c r="B290" s="143">
        <v>39171</v>
      </c>
      <c r="C290" s="144">
        <v>39173</v>
      </c>
      <c r="D290" s="145">
        <v>39263</v>
      </c>
      <c r="E290" s="267">
        <v>0.1675</v>
      </c>
      <c r="F290" s="268"/>
      <c r="G290" s="146"/>
      <c r="H290" s="141"/>
    </row>
    <row r="291" spans="1:8" s="75" customFormat="1" ht="15" customHeight="1">
      <c r="A291" s="147" t="s">
        <v>28</v>
      </c>
      <c r="B291" s="143">
        <v>39171</v>
      </c>
      <c r="C291" s="144">
        <v>39173</v>
      </c>
      <c r="D291" s="148">
        <v>39538</v>
      </c>
      <c r="E291" s="269"/>
      <c r="F291" s="270"/>
      <c r="G291" s="149">
        <v>0.2262</v>
      </c>
      <c r="H291" s="141"/>
    </row>
    <row r="292" spans="1:8" s="75" customFormat="1" ht="15" customHeight="1">
      <c r="A292" s="150" t="s">
        <v>27</v>
      </c>
      <c r="B292" s="151">
        <v>39262</v>
      </c>
      <c r="C292" s="152">
        <v>39264</v>
      </c>
      <c r="D292" s="151">
        <v>39355</v>
      </c>
      <c r="E292" s="279">
        <v>0.1901</v>
      </c>
      <c r="F292" s="280"/>
      <c r="G292" s="153"/>
      <c r="H292" s="141"/>
    </row>
    <row r="293" spans="1:8" s="75" customFormat="1" ht="15" customHeight="1">
      <c r="A293" s="154" t="s">
        <v>26</v>
      </c>
      <c r="B293" s="155">
        <v>39353</v>
      </c>
      <c r="C293" s="156">
        <v>39356</v>
      </c>
      <c r="D293" s="155">
        <v>39447</v>
      </c>
      <c r="E293" s="273">
        <v>0.2126</v>
      </c>
      <c r="F293" s="274"/>
      <c r="G293" s="157"/>
      <c r="H293" s="141"/>
    </row>
    <row r="294" spans="1:8" s="75" customFormat="1" ht="15" customHeight="1">
      <c r="A294" s="158" t="s">
        <v>25</v>
      </c>
      <c r="B294" s="159">
        <v>39444</v>
      </c>
      <c r="C294" s="160">
        <v>39448</v>
      </c>
      <c r="D294" s="159">
        <v>39538</v>
      </c>
      <c r="E294" s="275">
        <v>0.2183</v>
      </c>
      <c r="F294" s="276"/>
      <c r="G294" s="161"/>
      <c r="H294" s="141"/>
    </row>
    <row r="295" spans="1:8" s="75" customFormat="1" ht="15" customHeight="1">
      <c r="A295" s="142" t="s">
        <v>24</v>
      </c>
      <c r="B295" s="162">
        <v>39538</v>
      </c>
      <c r="C295" s="162">
        <v>39539</v>
      </c>
      <c r="D295" s="162">
        <v>39629</v>
      </c>
      <c r="E295" s="271">
        <v>0.2192</v>
      </c>
      <c r="F295" s="272"/>
      <c r="G295" s="163"/>
      <c r="H295" s="141"/>
    </row>
    <row r="296" spans="1:8" s="75" customFormat="1" ht="15" customHeight="1">
      <c r="A296" s="164" t="s">
        <v>23</v>
      </c>
      <c r="B296" s="165">
        <v>39626</v>
      </c>
      <c r="C296" s="165">
        <v>39630</v>
      </c>
      <c r="D296" s="165">
        <v>39721</v>
      </c>
      <c r="E296" s="277">
        <v>0.2151</v>
      </c>
      <c r="F296" s="278"/>
      <c r="G296" s="166"/>
      <c r="H296" s="141"/>
    </row>
    <row r="297" spans="1:8" s="75" customFormat="1" ht="15" customHeight="1">
      <c r="A297" s="164" t="s">
        <v>22</v>
      </c>
      <c r="B297" s="165">
        <v>39721</v>
      </c>
      <c r="C297" s="165">
        <v>39722</v>
      </c>
      <c r="D297" s="165">
        <v>39813</v>
      </c>
      <c r="E297" s="257">
        <v>0.2102</v>
      </c>
      <c r="F297" s="258"/>
      <c r="G297" s="167"/>
      <c r="H297" s="141"/>
    </row>
    <row r="298" spans="1:8" s="75" customFormat="1" ht="15" customHeight="1">
      <c r="A298" s="164" t="s">
        <v>21</v>
      </c>
      <c r="B298" s="165">
        <v>39812</v>
      </c>
      <c r="C298" s="165">
        <v>39814</v>
      </c>
      <c r="D298" s="165">
        <v>39903</v>
      </c>
      <c r="E298" s="257">
        <v>0.2047</v>
      </c>
      <c r="F298" s="258"/>
      <c r="G298" s="168"/>
      <c r="H298" s="141"/>
    </row>
    <row r="299" spans="1:8" s="75" customFormat="1" ht="15" customHeight="1">
      <c r="A299" s="169" t="s">
        <v>20</v>
      </c>
      <c r="B299" s="165">
        <v>39903</v>
      </c>
      <c r="C299" s="165">
        <v>39904</v>
      </c>
      <c r="D299" s="165">
        <v>39994</v>
      </c>
      <c r="E299" s="257">
        <v>0.2028</v>
      </c>
      <c r="F299" s="258"/>
      <c r="G299" s="167"/>
      <c r="H299" s="141"/>
    </row>
    <row r="300" spans="1:8" s="75" customFormat="1" ht="15" customHeight="1">
      <c r="A300" s="142" t="s">
        <v>19</v>
      </c>
      <c r="B300" s="170">
        <v>39994</v>
      </c>
      <c r="C300" s="170">
        <v>39995</v>
      </c>
      <c r="D300" s="170">
        <v>40086</v>
      </c>
      <c r="E300" s="259">
        <v>0.1865</v>
      </c>
      <c r="F300" s="260"/>
      <c r="G300" s="171"/>
      <c r="H300" s="141"/>
    </row>
    <row r="301" spans="1:8" s="75" customFormat="1" ht="15" customHeight="1">
      <c r="A301" s="142">
        <v>1486</v>
      </c>
      <c r="B301" s="165">
        <v>40086</v>
      </c>
      <c r="C301" s="165">
        <v>40087</v>
      </c>
      <c r="D301" s="165">
        <v>40178</v>
      </c>
      <c r="E301" s="257">
        <v>0.1728</v>
      </c>
      <c r="F301" s="258"/>
      <c r="G301" s="171"/>
      <c r="H301" s="141"/>
    </row>
    <row r="302" spans="1:8" s="75" customFormat="1" ht="15" customHeight="1">
      <c r="A302" s="164">
        <v>2039</v>
      </c>
      <c r="B302" s="165">
        <v>40177</v>
      </c>
      <c r="C302" s="165">
        <v>40179</v>
      </c>
      <c r="D302" s="165">
        <v>40268</v>
      </c>
      <c r="E302" s="257">
        <v>0.1614</v>
      </c>
      <c r="F302" s="258"/>
      <c r="G302" s="171"/>
      <c r="H302" s="141"/>
    </row>
    <row r="303" spans="1:8" s="75" customFormat="1" ht="15" customHeight="1">
      <c r="A303" s="169" t="s">
        <v>18</v>
      </c>
      <c r="B303" s="170">
        <v>40267</v>
      </c>
      <c r="C303" s="170">
        <v>40269</v>
      </c>
      <c r="D303" s="170">
        <v>40359</v>
      </c>
      <c r="E303" s="259">
        <v>0.1531</v>
      </c>
      <c r="F303" s="260"/>
      <c r="G303" s="171"/>
      <c r="H303" s="141"/>
    </row>
    <row r="304" spans="1:8" s="75" customFormat="1" ht="15" customHeight="1">
      <c r="A304" s="142">
        <v>1311</v>
      </c>
      <c r="B304" s="162">
        <v>40359</v>
      </c>
      <c r="C304" s="162">
        <v>40360</v>
      </c>
      <c r="D304" s="162">
        <v>40451</v>
      </c>
      <c r="E304" s="271">
        <v>0.1494</v>
      </c>
      <c r="F304" s="272"/>
      <c r="G304" s="171"/>
      <c r="H304" s="141"/>
    </row>
    <row r="305" spans="1:9" s="75" customFormat="1" ht="15" customHeight="1">
      <c r="A305" s="142">
        <v>1920</v>
      </c>
      <c r="B305" s="172">
        <v>40451</v>
      </c>
      <c r="C305" s="172">
        <v>40452</v>
      </c>
      <c r="D305" s="172">
        <v>40543</v>
      </c>
      <c r="E305" s="240">
        <v>0.1421</v>
      </c>
      <c r="F305" s="241"/>
      <c r="G305" s="240">
        <v>0.2459</v>
      </c>
      <c r="H305" s="241"/>
      <c r="I305" s="173"/>
    </row>
    <row r="306" spans="1:9" s="75" customFormat="1" ht="15" customHeight="1">
      <c r="A306" s="142">
        <v>2476</v>
      </c>
      <c r="B306" s="172">
        <v>40542</v>
      </c>
      <c r="C306" s="172">
        <v>40544</v>
      </c>
      <c r="D306" s="172">
        <v>40633</v>
      </c>
      <c r="E306" s="240">
        <v>0.1561</v>
      </c>
      <c r="F306" s="241"/>
      <c r="G306" s="240">
        <v>0.2659</v>
      </c>
      <c r="H306" s="241"/>
      <c r="I306" s="173"/>
    </row>
    <row r="307" spans="1:9" s="75" customFormat="1" ht="15" customHeight="1">
      <c r="A307" s="142" t="s">
        <v>17</v>
      </c>
      <c r="B307" s="165">
        <v>40633</v>
      </c>
      <c r="C307" s="235">
        <v>40634</v>
      </c>
      <c r="D307" s="235">
        <v>40724</v>
      </c>
      <c r="E307" s="242">
        <v>0.1769</v>
      </c>
      <c r="F307" s="243"/>
      <c r="G307" s="174">
        <v>0.2933</v>
      </c>
      <c r="H307" s="175"/>
      <c r="I307" s="173"/>
    </row>
    <row r="308" spans="1:9" s="75" customFormat="1" ht="15" customHeight="1">
      <c r="A308" s="142">
        <v>1047</v>
      </c>
      <c r="B308" s="162">
        <v>40724</v>
      </c>
      <c r="C308" s="162">
        <v>40725</v>
      </c>
      <c r="D308" s="162">
        <v>40816</v>
      </c>
      <c r="E308" s="240">
        <v>0.1863</v>
      </c>
      <c r="F308" s="241"/>
      <c r="G308" s="176">
        <v>0.3233</v>
      </c>
      <c r="H308" s="175"/>
      <c r="I308" s="173"/>
    </row>
    <row r="309" spans="1:9" s="75" customFormat="1" ht="15" customHeight="1">
      <c r="A309" s="142">
        <v>1684</v>
      </c>
      <c r="B309" s="162">
        <v>40816</v>
      </c>
      <c r="C309" s="162">
        <v>40817</v>
      </c>
      <c r="D309" s="162">
        <v>40908</v>
      </c>
      <c r="E309" s="240">
        <v>0.1939</v>
      </c>
      <c r="F309" s="241"/>
      <c r="G309" s="177"/>
      <c r="H309" s="175"/>
      <c r="I309" s="173"/>
    </row>
    <row r="310" spans="1:9" s="75" customFormat="1" ht="15" customHeight="1">
      <c r="A310" s="178">
        <v>1684</v>
      </c>
      <c r="B310" s="179">
        <v>40816</v>
      </c>
      <c r="C310" s="179">
        <v>40817</v>
      </c>
      <c r="D310" s="179">
        <v>41182</v>
      </c>
      <c r="E310" s="249"/>
      <c r="F310" s="250"/>
      <c r="G310" s="251">
        <v>0.3345</v>
      </c>
      <c r="H310" s="252"/>
      <c r="I310" s="173"/>
    </row>
    <row r="311" spans="1:9" s="75" customFormat="1" ht="15" customHeight="1">
      <c r="A311" s="180" t="s">
        <v>16</v>
      </c>
      <c r="B311" s="181">
        <v>40905</v>
      </c>
      <c r="C311" s="170">
        <v>40909</v>
      </c>
      <c r="D311" s="182">
        <v>40999</v>
      </c>
      <c r="E311" s="238">
        <v>0.1992</v>
      </c>
      <c r="F311" s="239"/>
      <c r="G311" s="183"/>
      <c r="H311" s="184"/>
      <c r="I311" s="185"/>
    </row>
    <row r="312" spans="1:9" s="75" customFormat="1" ht="15" customHeight="1">
      <c r="A312" s="186" t="s">
        <v>15</v>
      </c>
      <c r="B312" s="187">
        <v>40998</v>
      </c>
      <c r="C312" s="162">
        <v>41000</v>
      </c>
      <c r="D312" s="188">
        <v>41090</v>
      </c>
      <c r="E312" s="245">
        <v>0.2052</v>
      </c>
      <c r="F312" s="246"/>
      <c r="G312" s="189"/>
      <c r="H312" s="190"/>
      <c r="I312" s="185"/>
    </row>
    <row r="313" spans="1:9" s="75" customFormat="1" ht="15" customHeight="1">
      <c r="A313" s="150" t="s">
        <v>14</v>
      </c>
      <c r="B313" s="145">
        <v>41089</v>
      </c>
      <c r="C313" s="179">
        <v>41091</v>
      </c>
      <c r="D313" s="191">
        <v>41182</v>
      </c>
      <c r="E313" s="238">
        <v>0.2086</v>
      </c>
      <c r="F313" s="239"/>
      <c r="G313" s="192"/>
      <c r="H313" s="190"/>
      <c r="I313" s="185"/>
    </row>
    <row r="314" spans="1:9" s="75" customFormat="1" ht="15" customHeight="1">
      <c r="A314" s="186">
        <v>1528</v>
      </c>
      <c r="B314" s="193">
        <v>41180</v>
      </c>
      <c r="C314" s="172">
        <v>41183</v>
      </c>
      <c r="D314" s="194">
        <v>41274</v>
      </c>
      <c r="E314" s="238">
        <v>0.2089</v>
      </c>
      <c r="F314" s="239"/>
      <c r="G314" s="192"/>
      <c r="H314" s="190"/>
      <c r="I314" s="185"/>
    </row>
    <row r="315" spans="1:9" s="75" customFormat="1" ht="15" customHeight="1">
      <c r="A315" s="186">
        <v>1528</v>
      </c>
      <c r="B315" s="193">
        <v>41180</v>
      </c>
      <c r="C315" s="172">
        <v>41183</v>
      </c>
      <c r="D315" s="194">
        <v>41547</v>
      </c>
      <c r="E315" s="247"/>
      <c r="F315" s="248"/>
      <c r="G315" s="195">
        <v>0.3563</v>
      </c>
      <c r="H315" s="190"/>
      <c r="I315" s="185"/>
    </row>
    <row r="316" spans="1:9" s="75" customFormat="1" ht="15" customHeight="1">
      <c r="A316" s="186" t="s">
        <v>13</v>
      </c>
      <c r="B316" s="193">
        <v>41271</v>
      </c>
      <c r="C316" s="172">
        <v>41275</v>
      </c>
      <c r="D316" s="194">
        <v>41364</v>
      </c>
      <c r="E316" s="253">
        <v>0.2075</v>
      </c>
      <c r="F316" s="254"/>
      <c r="G316" s="196"/>
      <c r="H316" s="190"/>
      <c r="I316" s="185"/>
    </row>
    <row r="317" spans="1:9" s="75" customFormat="1" ht="15" customHeight="1" thickBot="1">
      <c r="A317" s="197" t="s">
        <v>12</v>
      </c>
      <c r="B317" s="198">
        <v>41360</v>
      </c>
      <c r="C317" s="199">
        <v>41365</v>
      </c>
      <c r="D317" s="200">
        <v>41455</v>
      </c>
      <c r="E317" s="255">
        <v>0.2083</v>
      </c>
      <c r="F317" s="256"/>
      <c r="G317" s="201"/>
      <c r="H317" s="202"/>
      <c r="I317" s="185"/>
    </row>
    <row r="318" spans="1:9" s="75" customFormat="1" ht="15" customHeight="1" thickTop="1">
      <c r="A318" s="293" t="s">
        <v>511</v>
      </c>
      <c r="B318" s="294">
        <v>41453</v>
      </c>
      <c r="C318" s="295">
        <v>41456</v>
      </c>
      <c r="D318" s="296">
        <v>41547</v>
      </c>
      <c r="E318" s="297">
        <v>0.2034</v>
      </c>
      <c r="F318" s="298"/>
      <c r="G318" s="299"/>
      <c r="H318" s="202"/>
      <c r="I318" s="185"/>
    </row>
    <row r="319" spans="1:9" s="75" customFormat="1" ht="15" customHeight="1">
      <c r="A319" s="300" t="s">
        <v>512</v>
      </c>
      <c r="B319" s="294">
        <v>41547</v>
      </c>
      <c r="C319" s="295">
        <v>41548</v>
      </c>
      <c r="D319" s="301">
        <v>41639</v>
      </c>
      <c r="E319" s="297">
        <v>0.1985</v>
      </c>
      <c r="F319" s="298"/>
      <c r="G319" s="299"/>
      <c r="H319" s="202"/>
      <c r="I319" s="185"/>
    </row>
    <row r="320" spans="1:9" s="75" customFormat="1" ht="15" customHeight="1" thickBot="1">
      <c r="A320" s="302" t="s">
        <v>512</v>
      </c>
      <c r="B320" s="303">
        <v>41547</v>
      </c>
      <c r="C320" s="304">
        <v>41548</v>
      </c>
      <c r="D320" s="305">
        <v>41912</v>
      </c>
      <c r="E320" s="306"/>
      <c r="F320" s="307"/>
      <c r="G320" s="308">
        <v>0.3412</v>
      </c>
      <c r="H320" s="202"/>
      <c r="I320" s="185"/>
    </row>
    <row r="321" spans="1:9" s="75" customFormat="1" ht="15" customHeight="1" thickTop="1">
      <c r="A321" s="290"/>
      <c r="B321" s="291"/>
      <c r="C321" s="106"/>
      <c r="D321" s="106"/>
      <c r="E321" s="292"/>
      <c r="F321" s="202"/>
      <c r="G321" s="190"/>
      <c r="H321" s="202"/>
      <c r="I321" s="185"/>
    </row>
    <row r="322" spans="1:9" s="75" customFormat="1" ht="15" customHeight="1">
      <c r="A322" s="290"/>
      <c r="B322" s="291"/>
      <c r="C322" s="106"/>
      <c r="D322" s="106"/>
      <c r="E322" s="292"/>
      <c r="F322" s="202"/>
      <c r="G322" s="190"/>
      <c r="H322" s="202"/>
      <c r="I322" s="185"/>
    </row>
    <row r="323" spans="1:8" s="75" customFormat="1" ht="11.25" customHeight="1">
      <c r="A323" s="17"/>
      <c r="B323" s="17"/>
      <c r="C323" s="17"/>
      <c r="D323" s="17"/>
      <c r="E323" s="17"/>
      <c r="F323" s="17"/>
      <c r="G323" s="17"/>
      <c r="H323" s="74"/>
    </row>
    <row r="324" spans="1:8" s="75" customFormat="1" ht="21" customHeight="1">
      <c r="A324" s="244" t="s">
        <v>11</v>
      </c>
      <c r="B324" s="244"/>
      <c r="C324" s="244"/>
      <c r="D324" s="244"/>
      <c r="E324" s="244"/>
      <c r="F324" s="244"/>
      <c r="G324" s="244"/>
      <c r="H324" s="74"/>
    </row>
    <row r="325" spans="1:8" ht="15" customHeight="1">
      <c r="A325" s="244"/>
      <c r="B325" s="244"/>
      <c r="C325" s="244"/>
      <c r="D325" s="244"/>
      <c r="E325" s="244"/>
      <c r="F325" s="244"/>
      <c r="G325" s="244"/>
      <c r="H325" s="17"/>
    </row>
    <row r="326" spans="1:8" ht="46.5" customHeight="1">
      <c r="A326" s="244"/>
      <c r="B326" s="244"/>
      <c r="C326" s="244"/>
      <c r="D326" s="244"/>
      <c r="E326" s="244"/>
      <c r="F326" s="244"/>
      <c r="G326" s="244"/>
      <c r="H326" s="17"/>
    </row>
    <row r="327" spans="1:8" ht="15" customHeight="1">
      <c r="A327" s="203"/>
      <c r="B327" s="17"/>
      <c r="C327" s="122"/>
      <c r="D327" s="17"/>
      <c r="E327" s="17"/>
      <c r="F327" s="17"/>
      <c r="G327" s="17"/>
      <c r="H327" s="17"/>
    </row>
    <row r="328" spans="1:8" ht="15" customHeight="1">
      <c r="A328" s="17"/>
      <c r="B328" s="17"/>
      <c r="C328" s="122"/>
      <c r="D328" s="17"/>
      <c r="E328" s="17" t="s">
        <v>10</v>
      </c>
      <c r="F328" s="17"/>
      <c r="G328" s="17"/>
      <c r="H328" s="17"/>
    </row>
    <row r="329" spans="1:8" ht="15" customHeight="1">
      <c r="A329" s="17"/>
      <c r="B329" s="17"/>
      <c r="C329" s="122"/>
      <c r="D329" s="17"/>
      <c r="E329" s="17"/>
      <c r="F329" s="17"/>
      <c r="G329" s="17"/>
      <c r="H329" s="17"/>
    </row>
    <row r="330" spans="1:8" ht="15" customHeight="1">
      <c r="A330" s="17"/>
      <c r="B330" s="17"/>
      <c r="C330" s="122"/>
      <c r="D330" s="17"/>
      <c r="E330" s="17"/>
      <c r="F330" s="17"/>
      <c r="G330" s="17"/>
      <c r="H330" s="17"/>
    </row>
    <row r="331" spans="1:8" ht="15" customHeight="1">
      <c r="A331" s="17"/>
      <c r="B331" s="17"/>
      <c r="C331" s="122"/>
      <c r="D331" s="17"/>
      <c r="E331" s="17"/>
      <c r="F331" s="17"/>
      <c r="G331" s="17"/>
      <c r="H331" s="17"/>
    </row>
    <row r="332" spans="1:8" ht="15" customHeight="1">
      <c r="A332" s="204"/>
      <c r="B332" s="17"/>
      <c r="C332" s="17"/>
      <c r="D332" s="17"/>
      <c r="E332" s="17"/>
      <c r="F332" s="17"/>
      <c r="G332" s="17"/>
      <c r="H332" s="17"/>
    </row>
    <row r="333" spans="1:8" ht="15" customHeight="1">
      <c r="A333" s="205" t="s">
        <v>9</v>
      </c>
      <c r="B333" s="17"/>
      <c r="C333" s="17"/>
      <c r="D333" s="17"/>
      <c r="E333" s="17"/>
      <c r="F333" s="17"/>
      <c r="G333" s="17"/>
      <c r="H333" s="17"/>
    </row>
    <row r="334" spans="1:8" ht="15" customHeight="1">
      <c r="A334" s="206" t="s">
        <v>8</v>
      </c>
      <c r="B334" s="74"/>
      <c r="C334" s="17"/>
      <c r="D334" s="17"/>
      <c r="E334" s="17"/>
      <c r="F334" s="17"/>
      <c r="G334" s="17"/>
      <c r="H334" s="17"/>
    </row>
    <row r="335" spans="1:8" ht="15" customHeight="1">
      <c r="A335" s="207"/>
      <c r="B335" s="17"/>
      <c r="C335" s="17"/>
      <c r="D335" s="17"/>
      <c r="E335" s="17"/>
      <c r="F335" s="17"/>
      <c r="G335" s="17"/>
      <c r="H335" s="17"/>
    </row>
    <row r="336" spans="1:9" s="209" customFormat="1" ht="15" customHeight="1">
      <c r="A336" s="208"/>
      <c r="B336" s="208"/>
      <c r="C336" s="208"/>
      <c r="D336" s="208"/>
      <c r="E336" s="208"/>
      <c r="F336" s="208"/>
      <c r="G336" s="208"/>
      <c r="H336" s="208"/>
      <c r="I336" s="208"/>
    </row>
    <row r="339" spans="1:6" ht="15" customHeight="1">
      <c r="A339" s="59"/>
      <c r="B339" s="59"/>
      <c r="C339" s="59"/>
      <c r="D339" s="59"/>
      <c r="E339" s="59"/>
      <c r="F339" s="59"/>
    </row>
    <row r="340" spans="1:6" ht="15" customHeight="1">
      <c r="A340" s="59"/>
      <c r="B340" s="59"/>
      <c r="C340" s="59"/>
      <c r="D340" s="59"/>
      <c r="E340" s="59"/>
      <c r="F340" s="59"/>
    </row>
  </sheetData>
  <sheetProtection/>
  <mergeCells count="46">
    <mergeCell ref="E318:F318"/>
    <mergeCell ref="E319:F319"/>
    <mergeCell ref="E320:F320"/>
    <mergeCell ref="E292:F292"/>
    <mergeCell ref="A1:G1"/>
    <mergeCell ref="A2:G2"/>
    <mergeCell ref="A3:G3"/>
    <mergeCell ref="C6:C8"/>
    <mergeCell ref="D6:D8"/>
    <mergeCell ref="E6:E8"/>
    <mergeCell ref="F6:F8"/>
    <mergeCell ref="G6:G8"/>
    <mergeCell ref="E268:F269"/>
    <mergeCell ref="E270:F270"/>
    <mergeCell ref="E288:F289"/>
    <mergeCell ref="E290:F290"/>
    <mergeCell ref="E291:F291"/>
    <mergeCell ref="E304:F304"/>
    <mergeCell ref="E293:F293"/>
    <mergeCell ref="E294:F294"/>
    <mergeCell ref="E295:F295"/>
    <mergeCell ref="E296:F296"/>
    <mergeCell ref="E297:F297"/>
    <mergeCell ref="E298:F298"/>
    <mergeCell ref="E299:F299"/>
    <mergeCell ref="E300:F300"/>
    <mergeCell ref="E301:F301"/>
    <mergeCell ref="E302:F302"/>
    <mergeCell ref="E303:F303"/>
    <mergeCell ref="A324:G326"/>
    <mergeCell ref="E311:F311"/>
    <mergeCell ref="E312:F312"/>
    <mergeCell ref="E314:F314"/>
    <mergeCell ref="E315:F315"/>
    <mergeCell ref="E309:F309"/>
    <mergeCell ref="E310:F310"/>
    <mergeCell ref="G310:H310"/>
    <mergeCell ref="E316:F316"/>
    <mergeCell ref="E317:F317"/>
    <mergeCell ref="E313:F313"/>
    <mergeCell ref="G305:H305"/>
    <mergeCell ref="E306:F306"/>
    <mergeCell ref="G306:H306"/>
    <mergeCell ref="E307:F307"/>
    <mergeCell ref="E308:F308"/>
    <mergeCell ref="E305:F305"/>
  </mergeCells>
  <printOptions horizontalCentered="1"/>
  <pageMargins left="0.3937007874015748" right="0.3937007874015748" top="0.7874015748031497" bottom="0.5905511811023623" header="0" footer="0"/>
  <pageSetup horizontalDpi="1200" verticalDpi="1200" orientation="portrait" paperSize="14" scale="60" r:id="rId1"/>
  <headerFooter alignWithMargins="0">
    <oddHeader>&amp;C&amp;"Arial,Negrita"&amp;16
SUPERINTENDENCIA FINANCIERA DE COLOMBIA</oddHeader>
  </headerFooter>
</worksheet>
</file>

<file path=xl/worksheets/sheet3.xml><?xml version="1.0" encoding="utf-8"?>
<worksheet xmlns="http://schemas.openxmlformats.org/spreadsheetml/2006/main" xmlns:r="http://schemas.openxmlformats.org/officeDocument/2006/relationships">
  <dimension ref="C1:N47"/>
  <sheetViews>
    <sheetView zoomScalePageLayoutView="0" workbookViewId="0" topLeftCell="A1">
      <selection activeCell="J20" sqref="J20"/>
    </sheetView>
  </sheetViews>
  <sheetFormatPr defaultColWidth="11.421875" defaultRowHeight="15"/>
  <cols>
    <col min="3" max="3" width="11.421875" style="218" customWidth="1"/>
    <col min="4" max="4" width="35.7109375" style="0" customWidth="1"/>
    <col min="5" max="5" width="22.140625" style="0" customWidth="1"/>
    <col min="6" max="6" width="14.140625" style="0" bestFit="1" customWidth="1"/>
    <col min="8" max="8" width="13.140625" style="0" bestFit="1" customWidth="1"/>
    <col min="9" max="9" width="18.8515625" style="0" customWidth="1"/>
    <col min="10" max="10" width="33.57421875" style="0" customWidth="1"/>
    <col min="11" max="11" width="14.140625" style="0" bestFit="1" customWidth="1"/>
    <col min="12" max="12" width="16.140625" style="0" customWidth="1"/>
  </cols>
  <sheetData>
    <row r="1" spans="5:6" ht="15">
      <c r="E1" s="211" t="s">
        <v>471</v>
      </c>
      <c r="F1" s="211" t="s">
        <v>4</v>
      </c>
    </row>
    <row r="2" spans="3:6" ht="15">
      <c r="C2" s="218">
        <v>1110</v>
      </c>
      <c r="D2" s="3" t="s">
        <v>470</v>
      </c>
      <c r="F2" s="1">
        <f>+Mensual!C13</f>
        <v>30000000</v>
      </c>
    </row>
    <row r="3" spans="3:6" ht="15">
      <c r="C3" s="219">
        <v>1365</v>
      </c>
      <c r="D3" s="215" t="s">
        <v>472</v>
      </c>
      <c r="E3" s="216">
        <f>+F2</f>
        <v>30000000</v>
      </c>
      <c r="F3" s="215"/>
    </row>
    <row r="4" spans="3:6" ht="15">
      <c r="C4" s="220" t="s">
        <v>504</v>
      </c>
      <c r="D4" s="222" t="s">
        <v>473</v>
      </c>
      <c r="E4" s="215"/>
      <c r="F4" s="216">
        <f>+Mensual!F73</f>
        <v>9617459.644765066</v>
      </c>
    </row>
    <row r="5" spans="3:6" ht="15">
      <c r="C5" s="220" t="s">
        <v>469</v>
      </c>
      <c r="D5" s="215" t="s">
        <v>497</v>
      </c>
      <c r="E5" s="217">
        <f>+F4</f>
        <v>9617459.644765066</v>
      </c>
      <c r="F5" s="215"/>
    </row>
    <row r="7" ht="15">
      <c r="D7" t="s">
        <v>505</v>
      </c>
    </row>
    <row r="8" spans="3:5" ht="15">
      <c r="C8" s="218">
        <v>1365</v>
      </c>
      <c r="D8" t="str">
        <f>+D3</f>
        <v>CXC a empleados</v>
      </c>
      <c r="E8" s="1">
        <f>+E3</f>
        <v>30000000</v>
      </c>
    </row>
    <row r="9" spans="3:9" ht="15">
      <c r="C9" s="236" t="str">
        <f>+C4</f>
        <v>1365007-98</v>
      </c>
      <c r="D9" t="s">
        <v>473</v>
      </c>
      <c r="E9" s="1">
        <f>+F4</f>
        <v>9617459.644765066</v>
      </c>
      <c r="H9" t="s">
        <v>460</v>
      </c>
      <c r="I9" s="1">
        <v>500000</v>
      </c>
    </row>
    <row r="10" spans="4:9" ht="15">
      <c r="D10" s="6" t="s">
        <v>459</v>
      </c>
      <c r="E10" s="4">
        <f>+E8-E9</f>
        <v>20382540.355234936</v>
      </c>
      <c r="F10" s="1"/>
      <c r="H10" t="s">
        <v>456</v>
      </c>
      <c r="I10" s="213">
        <f>+Mensual!B11</f>
        <v>0.013666195529381975</v>
      </c>
    </row>
    <row r="11" spans="8:9" ht="15">
      <c r="H11" t="s">
        <v>461</v>
      </c>
      <c r="I11">
        <v>60</v>
      </c>
    </row>
    <row r="12" spans="3:4" ht="15">
      <c r="C12" s="289" t="s">
        <v>5</v>
      </c>
      <c r="D12" s="289"/>
    </row>
    <row r="13" spans="3:9" ht="15">
      <c r="C13" s="236" t="s">
        <v>506</v>
      </c>
      <c r="H13" t="s">
        <v>0</v>
      </c>
      <c r="I13" s="1">
        <f>I9*((1-POWER((1+I10),-I11))/I10)</f>
        <v>20382540.35523501</v>
      </c>
    </row>
    <row r="14" spans="3:9" ht="15">
      <c r="C14" s="218">
        <v>1110</v>
      </c>
      <c r="D14" t="s">
        <v>475</v>
      </c>
      <c r="E14" s="234">
        <v>500000</v>
      </c>
      <c r="H14" t="s">
        <v>464</v>
      </c>
      <c r="I14" s="1">
        <v>30000000</v>
      </c>
    </row>
    <row r="15" spans="3:9" ht="15">
      <c r="C15" s="218">
        <f>+C3</f>
        <v>1365</v>
      </c>
      <c r="D15" t="str">
        <f>+D3</f>
        <v>CXC a empleados</v>
      </c>
      <c r="F15" s="3">
        <f>+E14</f>
        <v>500000</v>
      </c>
      <c r="H15" t="s">
        <v>465</v>
      </c>
      <c r="I15" s="5">
        <f>+I14-I13</f>
        <v>9617459.64476499</v>
      </c>
    </row>
    <row r="16" ht="15">
      <c r="C16" s="218" t="s">
        <v>507</v>
      </c>
    </row>
    <row r="17" spans="3:9" ht="15">
      <c r="C17" s="236" t="str">
        <f>+C4</f>
        <v>1365007-98</v>
      </c>
      <c r="D17" t="str">
        <f>+D4</f>
        <v>Componente financiero no devengado</v>
      </c>
      <c r="E17" s="1">
        <f>+Mensual!F13</f>
        <v>278551.7818801604</v>
      </c>
      <c r="F17" s="1"/>
      <c r="H17" t="s">
        <v>460</v>
      </c>
      <c r="I17" s="5">
        <v>500000</v>
      </c>
    </row>
    <row r="18" spans="3:9" ht="15">
      <c r="C18" s="218" t="s">
        <v>468</v>
      </c>
      <c r="D18" t="s">
        <v>466</v>
      </c>
      <c r="E18" s="1"/>
      <c r="F18" s="1">
        <f>+E17</f>
        <v>278551.7818801604</v>
      </c>
      <c r="H18" t="s">
        <v>456</v>
      </c>
      <c r="I18" s="213">
        <f>+I10</f>
        <v>0.013666195529381975</v>
      </c>
    </row>
    <row r="19" spans="3:9" ht="15">
      <c r="C19" s="233"/>
      <c r="E19" s="212"/>
      <c r="F19" s="212"/>
      <c r="H19" t="s">
        <v>461</v>
      </c>
      <c r="I19">
        <v>42</v>
      </c>
    </row>
    <row r="20" spans="3:6" ht="15">
      <c r="C20" s="233" t="s">
        <v>508</v>
      </c>
      <c r="E20" s="212"/>
      <c r="F20" s="212"/>
    </row>
    <row r="21" spans="3:9" ht="15">
      <c r="C21" s="233" t="s">
        <v>6</v>
      </c>
      <c r="H21" t="s">
        <v>0</v>
      </c>
      <c r="I21" s="5">
        <f>I17*((1-POWER((1+I18),-I19))/I18)</f>
        <v>15897893.672019118</v>
      </c>
    </row>
    <row r="22" ht="15">
      <c r="C22" s="233"/>
    </row>
    <row r="23" spans="3:9" ht="15">
      <c r="C23" s="219" t="s">
        <v>476</v>
      </c>
      <c r="D23" s="215" t="s">
        <v>509</v>
      </c>
      <c r="E23" s="217">
        <f>+E17</f>
        <v>278551.7818801604</v>
      </c>
      <c r="F23" s="215"/>
      <c r="H23" t="s">
        <v>463</v>
      </c>
      <c r="I23" s="1">
        <v>21000000</v>
      </c>
    </row>
    <row r="24" spans="3:9" ht="15">
      <c r="C24" s="219" t="s">
        <v>468</v>
      </c>
      <c r="D24" s="215" t="s">
        <v>510</v>
      </c>
      <c r="E24" s="215"/>
      <c r="F24" s="217">
        <f>+F18</f>
        <v>278551.7818801604</v>
      </c>
      <c r="H24" t="s">
        <v>462</v>
      </c>
      <c r="I24" s="4">
        <f>+Mensual!C31-Contabilidad!I21</f>
        <v>5102106.327980882</v>
      </c>
    </row>
    <row r="25" ht="15">
      <c r="C25" s="233"/>
    </row>
    <row r="26" spans="3:5" ht="15">
      <c r="C26" s="233" t="s">
        <v>7</v>
      </c>
      <c r="D26" s="233"/>
      <c r="E26" s="233"/>
    </row>
    <row r="27" spans="3:9" ht="15">
      <c r="C27" s="233">
        <v>1110</v>
      </c>
      <c r="D27" t="s">
        <v>475</v>
      </c>
      <c r="E27" s="212">
        <v>500000</v>
      </c>
      <c r="F27" s="212"/>
      <c r="I27" s="6" t="s">
        <v>477</v>
      </c>
    </row>
    <row r="28" spans="3:12" ht="15">
      <c r="C28" s="233">
        <v>1365</v>
      </c>
      <c r="D28" t="str">
        <f>+D8</f>
        <v>CXC a empleados</v>
      </c>
      <c r="E28" s="212"/>
      <c r="F28" s="212">
        <f>+E27</f>
        <v>500000</v>
      </c>
      <c r="H28" s="227" t="s">
        <v>478</v>
      </c>
      <c r="K28" s="4">
        <f>+Mensual!C43</f>
        <v>15000000</v>
      </c>
      <c r="L28" s="224" t="s">
        <v>480</v>
      </c>
    </row>
    <row r="29" spans="3:8" ht="15">
      <c r="C29" s="233"/>
      <c r="H29" t="s">
        <v>479</v>
      </c>
    </row>
    <row r="30" spans="3:11" ht="15">
      <c r="C30" s="219" t="str">
        <f>+C23</f>
        <v>134510-97</v>
      </c>
      <c r="D30" s="215" t="str">
        <f>+D23</f>
        <v>Intereses "por cobrar" presuntivo</v>
      </c>
      <c r="E30" s="215"/>
      <c r="F30" s="217">
        <f>+E23</f>
        <v>278551.7818801604</v>
      </c>
      <c r="I30" t="s">
        <v>460</v>
      </c>
      <c r="K30" s="212">
        <v>500000</v>
      </c>
    </row>
    <row r="31" spans="3:11" ht="15">
      <c r="C31" s="219" t="s">
        <v>467</v>
      </c>
      <c r="D31" s="215" t="str">
        <f>+D4</f>
        <v>Componente financiero no devengado</v>
      </c>
      <c r="E31" s="217">
        <f>+F30</f>
        <v>278551.7818801604</v>
      </c>
      <c r="F31" s="217">
        <f>+E24</f>
        <v>0</v>
      </c>
      <c r="I31" t="s">
        <v>456</v>
      </c>
      <c r="K31" s="213">
        <f>+I10</f>
        <v>0.013666195529381975</v>
      </c>
    </row>
    <row r="32" spans="9:11" ht="15">
      <c r="I32" t="s">
        <v>461</v>
      </c>
      <c r="K32">
        <v>30</v>
      </c>
    </row>
    <row r="34" spans="9:14" ht="15">
      <c r="I34" s="224" t="s">
        <v>459</v>
      </c>
      <c r="K34" s="212">
        <f>K30*((1-POWER((1+K31),-K32))/K31)</f>
        <v>12238056.72484491</v>
      </c>
      <c r="L34" s="227" t="s">
        <v>481</v>
      </c>
      <c r="M34" s="223"/>
      <c r="N34" s="224" t="s">
        <v>459</v>
      </c>
    </row>
    <row r="35" spans="9:11" ht="15">
      <c r="I35" t="s">
        <v>482</v>
      </c>
      <c r="K35" s="3">
        <f>+SUM(Mensual!E43:E72)</f>
        <v>12238056.724844862</v>
      </c>
    </row>
    <row r="36" spans="9:11" ht="15">
      <c r="I36" t="s">
        <v>483</v>
      </c>
      <c r="K36" s="3">
        <f>+K28-K35</f>
        <v>2761943.275155138</v>
      </c>
    </row>
    <row r="37" spans="9:11" ht="15">
      <c r="I37" t="s">
        <v>482</v>
      </c>
      <c r="K37" s="3">
        <f>+SUM(Mensual!F43:F72)</f>
        <v>2761943.2751551396</v>
      </c>
    </row>
    <row r="39" ht="15">
      <c r="I39" t="s">
        <v>484</v>
      </c>
    </row>
    <row r="40" spans="3:12" ht="15">
      <c r="C40" s="221"/>
      <c r="I40" s="211" t="s">
        <v>485</v>
      </c>
      <c r="J40" s="211" t="s">
        <v>486</v>
      </c>
      <c r="K40" s="211" t="s">
        <v>487</v>
      </c>
      <c r="L40" s="211" t="s">
        <v>488</v>
      </c>
    </row>
    <row r="41" spans="9:12" ht="15">
      <c r="I41" t="str">
        <f>+C4</f>
        <v>1365007-98</v>
      </c>
      <c r="J41" t="str">
        <f>+D17</f>
        <v>Componente financiero no devengado</v>
      </c>
      <c r="L41" s="4">
        <f>+K37</f>
        <v>2761943.2751551396</v>
      </c>
    </row>
    <row r="42" spans="9:11" ht="15">
      <c r="I42" t="s">
        <v>489</v>
      </c>
      <c r="J42" t="s">
        <v>490</v>
      </c>
      <c r="K42" s="4">
        <f>+L41</f>
        <v>2761943.2751551396</v>
      </c>
    </row>
    <row r="44" ht="15">
      <c r="I44" t="s">
        <v>491</v>
      </c>
    </row>
    <row r="45" spans="9:11" ht="15">
      <c r="I45">
        <f>+C8</f>
        <v>1365</v>
      </c>
      <c r="J45" t="str">
        <f>+D8</f>
        <v>CXC a empleados</v>
      </c>
      <c r="K45" s="4">
        <f>+K28</f>
        <v>15000000</v>
      </c>
    </row>
    <row r="46" spans="9:11" ht="17.25">
      <c r="I46" s="225" t="str">
        <f>+C9</f>
        <v>1365007-98</v>
      </c>
      <c r="J46" s="7" t="str">
        <f>+D9</f>
        <v>Componente financiero no devengado</v>
      </c>
      <c r="K46" s="226">
        <f>+K36</f>
        <v>2761943.275155138</v>
      </c>
    </row>
    <row r="47" spans="10:11" ht="15">
      <c r="J47" t="s">
        <v>492</v>
      </c>
      <c r="K47" s="3">
        <f>+K45-K46</f>
        <v>12238056.724844862</v>
      </c>
    </row>
  </sheetData>
  <sheetProtection/>
  <mergeCells count="1">
    <mergeCell ref="C12:D12"/>
  </mergeCells>
  <printOptions/>
  <pageMargins left="0.7" right="0.7" top="0.75" bottom="0.75" header="0.3" footer="0.3"/>
  <pageSetup horizontalDpi="600" verticalDpi="600" orientation="portrait" paperSize="9" r:id="rId3"/>
  <legacyDrawing r:id="rId2"/>
  <oleObjects>
    <oleObject progId="Equation.3" shapeId="233460" r:id="rId1"/>
  </oleObjects>
</worksheet>
</file>

<file path=xl/worksheets/sheet4.xml><?xml version="1.0" encoding="utf-8"?>
<worksheet xmlns="http://schemas.openxmlformats.org/spreadsheetml/2006/main" xmlns:r="http://schemas.openxmlformats.org/officeDocument/2006/relationships">
  <dimension ref="C1:N47"/>
  <sheetViews>
    <sheetView zoomScalePageLayoutView="0" workbookViewId="0" topLeftCell="A1">
      <selection activeCell="A1" sqref="A1"/>
    </sheetView>
  </sheetViews>
  <sheetFormatPr defaultColWidth="11.421875" defaultRowHeight="15"/>
  <cols>
    <col min="3" max="3" width="11.421875" style="228" customWidth="1"/>
    <col min="4" max="4" width="35.7109375" style="0" customWidth="1"/>
    <col min="5" max="5" width="22.140625" style="0" customWidth="1"/>
    <col min="6" max="6" width="14.140625" style="0" bestFit="1" customWidth="1"/>
    <col min="8" max="8" width="13.140625" style="0" bestFit="1" customWidth="1"/>
    <col min="9" max="9" width="18.8515625" style="0" customWidth="1"/>
    <col min="10" max="10" width="33.57421875" style="0" customWidth="1"/>
    <col min="11" max="11" width="14.140625" style="0" bestFit="1" customWidth="1"/>
    <col min="12" max="12" width="16.140625" style="0" customWidth="1"/>
  </cols>
  <sheetData>
    <row r="1" spans="5:6" ht="15">
      <c r="E1" s="229" t="s">
        <v>471</v>
      </c>
      <c r="F1" s="229" t="s">
        <v>4</v>
      </c>
    </row>
    <row r="2" spans="3:5" ht="15">
      <c r="C2" s="228">
        <v>3605</v>
      </c>
      <c r="D2" s="3" t="s">
        <v>493</v>
      </c>
      <c r="E2" s="212">
        <f>+Mensual!C13</f>
        <v>30000000</v>
      </c>
    </row>
    <row r="3" spans="3:6" ht="15">
      <c r="C3" s="219">
        <v>2371</v>
      </c>
      <c r="D3" s="215" t="s">
        <v>494</v>
      </c>
      <c r="F3" s="216">
        <f>+E2</f>
        <v>30000000</v>
      </c>
    </row>
    <row r="4" spans="3:5" ht="15">
      <c r="C4" s="220" t="s">
        <v>501</v>
      </c>
      <c r="D4" s="222" t="s">
        <v>495</v>
      </c>
      <c r="E4" s="216">
        <f>+Mensual!F73</f>
        <v>9617459.644765066</v>
      </c>
    </row>
    <row r="5" spans="3:6" ht="15">
      <c r="C5" s="220" t="s">
        <v>468</v>
      </c>
      <c r="D5" s="215" t="s">
        <v>496</v>
      </c>
      <c r="F5" s="217">
        <f>+E4</f>
        <v>9617459.644765066</v>
      </c>
    </row>
    <row r="7" ht="15">
      <c r="D7" t="s">
        <v>474</v>
      </c>
    </row>
    <row r="8" spans="3:5" ht="15">
      <c r="C8" s="228">
        <v>2371</v>
      </c>
      <c r="D8" t="str">
        <f>+D3</f>
        <v>Dividendos por pagar</v>
      </c>
      <c r="E8" s="212">
        <f>+F3</f>
        <v>30000000</v>
      </c>
    </row>
    <row r="9" spans="3:9" ht="15">
      <c r="C9" s="228" t="str">
        <f>+C4</f>
        <v>2371-97</v>
      </c>
      <c r="D9" s="228" t="str">
        <f>+D4</f>
        <v>Componente financiero no causado</v>
      </c>
      <c r="E9" s="212">
        <f>+E4</f>
        <v>9617459.644765066</v>
      </c>
      <c r="H9" t="s">
        <v>460</v>
      </c>
      <c r="I9" s="212">
        <v>500000</v>
      </c>
    </row>
    <row r="10" spans="4:9" ht="15">
      <c r="D10" s="6" t="s">
        <v>459</v>
      </c>
      <c r="E10" s="4">
        <f>+E8-E9</f>
        <v>20382540.355234936</v>
      </c>
      <c r="F10" s="212"/>
      <c r="H10" t="s">
        <v>456</v>
      </c>
      <c r="I10" s="213">
        <f>+Mensual!B11</f>
        <v>0.013666195529381975</v>
      </c>
    </row>
    <row r="11" spans="8:9" ht="15">
      <c r="H11" t="s">
        <v>461</v>
      </c>
      <c r="I11">
        <v>60</v>
      </c>
    </row>
    <row r="12" spans="3:4" ht="15">
      <c r="C12" s="289" t="s">
        <v>5</v>
      </c>
      <c r="D12" s="289"/>
    </row>
    <row r="13" spans="3:9" ht="15">
      <c r="C13" s="228" t="s">
        <v>454</v>
      </c>
      <c r="H13" t="s">
        <v>0</v>
      </c>
      <c r="I13" s="212">
        <f>I9*((1-POWER((1+I10),-I11))/I10)</f>
        <v>20382540.35523501</v>
      </c>
    </row>
    <row r="14" spans="3:9" ht="15">
      <c r="C14" s="232" t="str">
        <f>+C4</f>
        <v>2371-97</v>
      </c>
      <c r="D14" t="str">
        <f>+D4</f>
        <v>Componente financiero no causado</v>
      </c>
      <c r="F14" s="212">
        <f>+Mensual!F13</f>
        <v>278551.7818801604</v>
      </c>
      <c r="H14" t="s">
        <v>464</v>
      </c>
      <c r="I14" s="212">
        <v>30000000</v>
      </c>
    </row>
    <row r="15" spans="3:9" ht="15">
      <c r="C15" s="231" t="s">
        <v>500</v>
      </c>
      <c r="D15" t="s">
        <v>498</v>
      </c>
      <c r="E15" s="212">
        <f>+F14</f>
        <v>278551.7818801604</v>
      </c>
      <c r="H15" t="s">
        <v>465</v>
      </c>
      <c r="I15" s="5">
        <f>+I14-I13</f>
        <v>9617459.64476499</v>
      </c>
    </row>
    <row r="16" spans="5:6" ht="15">
      <c r="E16" s="212"/>
      <c r="F16" s="212"/>
    </row>
    <row r="17" spans="3:9" ht="15">
      <c r="C17" s="228" t="s">
        <v>455</v>
      </c>
      <c r="E17" s="212"/>
      <c r="F17" s="212"/>
      <c r="H17" t="s">
        <v>460</v>
      </c>
      <c r="I17" s="5">
        <v>500000</v>
      </c>
    </row>
    <row r="18" spans="3:9" ht="15">
      <c r="C18" s="228" t="s">
        <v>6</v>
      </c>
      <c r="H18" t="s">
        <v>456</v>
      </c>
      <c r="I18" s="213">
        <f>+I10</f>
        <v>0.013666195529381975</v>
      </c>
    </row>
    <row r="19" spans="8:9" ht="15">
      <c r="H19" t="s">
        <v>461</v>
      </c>
      <c r="I19">
        <v>42</v>
      </c>
    </row>
    <row r="20" spans="3:6" ht="15">
      <c r="C20" s="219" t="s">
        <v>502</v>
      </c>
      <c r="D20" s="215" t="s">
        <v>499</v>
      </c>
      <c r="F20" s="217">
        <f>+F14</f>
        <v>278551.7818801604</v>
      </c>
    </row>
    <row r="21" spans="3:9" ht="15">
      <c r="C21" s="219" t="s">
        <v>500</v>
      </c>
      <c r="D21" s="215" t="s">
        <v>498</v>
      </c>
      <c r="E21" s="217">
        <f>+E15</f>
        <v>278551.7818801604</v>
      </c>
      <c r="H21" t="s">
        <v>0</v>
      </c>
      <c r="I21" s="5">
        <f>I17*((1-POWER((1+I18),-I19))/I18)</f>
        <v>15897893.672019118</v>
      </c>
    </row>
    <row r="23" spans="3:9" ht="15">
      <c r="C23" s="237" t="s">
        <v>7</v>
      </c>
      <c r="D23" s="237"/>
      <c r="E23" s="237"/>
      <c r="H23" t="s">
        <v>463</v>
      </c>
      <c r="I23" s="212">
        <v>21000000</v>
      </c>
    </row>
    <row r="24" spans="3:9" ht="15">
      <c r="C24" s="230">
        <v>1110</v>
      </c>
      <c r="D24" t="s">
        <v>475</v>
      </c>
      <c r="F24" s="212">
        <v>500000</v>
      </c>
      <c r="H24" t="s">
        <v>462</v>
      </c>
      <c r="I24" s="4">
        <f>+Mensual!C31-Dividendos!I21</f>
        <v>5102106.327980882</v>
      </c>
    </row>
    <row r="25" spans="3:5" ht="15">
      <c r="C25" s="230">
        <f>+C8</f>
        <v>2371</v>
      </c>
      <c r="D25" t="str">
        <f>+D8</f>
        <v>Dividendos por pagar</v>
      </c>
      <c r="E25" s="212">
        <f>+F24</f>
        <v>500000</v>
      </c>
    </row>
    <row r="27" spans="3:9" ht="15">
      <c r="C27" s="219" t="str">
        <f>+C20</f>
        <v>23XX-97</v>
      </c>
      <c r="D27" s="215" t="str">
        <f>+D20</f>
        <v>Intereses "por pagar"</v>
      </c>
      <c r="E27" s="217">
        <f>+F20</f>
        <v>278551.7818801604</v>
      </c>
      <c r="I27" s="6" t="s">
        <v>477</v>
      </c>
    </row>
    <row r="28" spans="3:12" ht="15">
      <c r="C28" s="219" t="str">
        <f>+C4</f>
        <v>2371-97</v>
      </c>
      <c r="D28" s="215" t="str">
        <f>+D4</f>
        <v>Componente financiero no causado</v>
      </c>
      <c r="F28" s="217">
        <f>+E27</f>
        <v>278551.7818801604</v>
      </c>
      <c r="H28" s="227" t="s">
        <v>478</v>
      </c>
      <c r="K28" s="4">
        <f>+Mensual!C43</f>
        <v>15000000</v>
      </c>
      <c r="L28" s="224" t="s">
        <v>480</v>
      </c>
    </row>
    <row r="29" ht="15">
      <c r="H29" t="s">
        <v>479</v>
      </c>
    </row>
    <row r="30" spans="9:11" ht="15">
      <c r="I30" t="s">
        <v>460</v>
      </c>
      <c r="K30" s="212">
        <v>500000</v>
      </c>
    </row>
    <row r="31" spans="9:11" ht="15">
      <c r="I31" t="s">
        <v>456</v>
      </c>
      <c r="K31" s="213">
        <f>+I10</f>
        <v>0.013666195529381975</v>
      </c>
    </row>
    <row r="32" spans="9:11" ht="15">
      <c r="I32" t="s">
        <v>461</v>
      </c>
      <c r="K32">
        <v>30</v>
      </c>
    </row>
    <row r="34" spans="9:14" ht="15">
      <c r="I34" s="224" t="s">
        <v>459</v>
      </c>
      <c r="K34" s="212">
        <f>K30*((1-POWER((1+K31),-K32))/K31)</f>
        <v>12238056.72484491</v>
      </c>
      <c r="L34" s="227" t="s">
        <v>481</v>
      </c>
      <c r="M34" s="223"/>
      <c r="N34" s="224" t="s">
        <v>459</v>
      </c>
    </row>
    <row r="35" spans="9:11" ht="15">
      <c r="I35" t="s">
        <v>482</v>
      </c>
      <c r="K35" s="3">
        <f>+SUM(Mensual!E43:E72)</f>
        <v>12238056.724844862</v>
      </c>
    </row>
    <row r="36" spans="9:11" ht="15">
      <c r="I36" t="s">
        <v>483</v>
      </c>
      <c r="K36" s="3">
        <f>+K28-K35</f>
        <v>2761943.275155138</v>
      </c>
    </row>
    <row r="37" spans="9:11" ht="15">
      <c r="I37" t="s">
        <v>482</v>
      </c>
      <c r="K37" s="3">
        <f>+SUM(Mensual!F43:F72)</f>
        <v>2761943.2751551396</v>
      </c>
    </row>
    <row r="39" ht="15">
      <c r="I39" t="s">
        <v>484</v>
      </c>
    </row>
    <row r="40" spans="9:12" ht="15">
      <c r="I40" s="229" t="s">
        <v>485</v>
      </c>
      <c r="J40" s="229" t="s">
        <v>486</v>
      </c>
      <c r="K40" s="229" t="s">
        <v>487</v>
      </c>
      <c r="L40" s="229" t="s">
        <v>488</v>
      </c>
    </row>
    <row r="41" spans="9:12" ht="15">
      <c r="I41" t="str">
        <f>+C4</f>
        <v>2371-97</v>
      </c>
      <c r="J41" t="str">
        <f>+D14</f>
        <v>Componente financiero no causado</v>
      </c>
      <c r="L41" s="3">
        <f>+K37</f>
        <v>2761943.2751551396</v>
      </c>
    </row>
    <row r="42" spans="9:11" ht="15">
      <c r="I42" t="s">
        <v>489</v>
      </c>
      <c r="J42" t="s">
        <v>490</v>
      </c>
      <c r="K42" s="3">
        <f>+L41</f>
        <v>2761943.2751551396</v>
      </c>
    </row>
    <row r="44" ht="15">
      <c r="I44" t="s">
        <v>491</v>
      </c>
    </row>
    <row r="45" spans="9:11" ht="15">
      <c r="I45">
        <f>+C8</f>
        <v>2371</v>
      </c>
      <c r="J45" t="str">
        <f>+D8</f>
        <v>Dividendos por pagar</v>
      </c>
      <c r="K45" s="3">
        <f>+K28</f>
        <v>15000000</v>
      </c>
    </row>
    <row r="46" spans="9:11" ht="17.25">
      <c r="I46" s="225" t="str">
        <f>+C9</f>
        <v>2371-97</v>
      </c>
      <c r="J46" s="7" t="str">
        <f>+D9</f>
        <v>Componente financiero no causado</v>
      </c>
      <c r="K46" s="226">
        <f>+K36</f>
        <v>2761943.275155138</v>
      </c>
    </row>
    <row r="47" spans="10:11" ht="15">
      <c r="J47" t="s">
        <v>492</v>
      </c>
      <c r="K47" s="3">
        <f>+K45-K46</f>
        <v>12238056.724844862</v>
      </c>
    </row>
  </sheetData>
  <sheetProtection/>
  <mergeCells count="2">
    <mergeCell ref="C12:D12"/>
    <mergeCell ref="C23:E23"/>
  </mergeCells>
  <printOptions/>
  <pageMargins left="0.7" right="0.7" top="0.75" bottom="0.75" header="0.3" footer="0.3"/>
  <pageSetup horizontalDpi="600" verticalDpi="600" orientation="portrait" paperSize="9" r:id="rId3"/>
  <legacyDrawing r:id="rId2"/>
  <oleObjects>
    <oleObject progId="Equation.3" shapeId="281940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Audiovisuales</dc:creator>
  <cp:keywords/>
  <dc:description/>
  <cp:lastModifiedBy>Familia Mejia Valenzuela</cp:lastModifiedBy>
  <dcterms:created xsi:type="dcterms:W3CDTF">2013-04-22T18:09:25Z</dcterms:created>
  <dcterms:modified xsi:type="dcterms:W3CDTF">2013-10-07T04:24:39Z</dcterms:modified>
  <cp:category/>
  <cp:version/>
  <cp:contentType/>
  <cp:contentStatus/>
</cp:coreProperties>
</file>